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 l="1"/>
  <c r="O9" i="1"/>
  <c r="O7" i="1"/>
  <c r="O5" i="1"/>
  <c r="O1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O20" i="1" l="1"/>
  <c r="N20" i="1" s="1"/>
  <c r="N24" i="1" s="1"/>
  <c r="F27" i="1"/>
  <c r="E27" i="1"/>
  <c r="L25" i="1"/>
  <c r="D21" i="1"/>
  <c r="H27" i="1"/>
  <c r="M24" i="1"/>
  <c r="K25" i="1"/>
  <c r="L24" i="1"/>
  <c r="G27" i="1"/>
  <c r="N25" i="1"/>
  <c r="M25" i="1"/>
  <c r="I27" i="1"/>
  <c r="K24" i="1"/>
  <c r="O24" i="1" l="1"/>
  <c r="O27" i="1" s="1"/>
  <c r="N27" i="1" s="1"/>
  <c r="K27" i="1"/>
  <c r="L27" i="1"/>
  <c r="M27" i="1"/>
</calcChain>
</file>

<file path=xl/sharedStrings.xml><?xml version="1.0" encoding="utf-8"?>
<sst xmlns="http://schemas.openxmlformats.org/spreadsheetml/2006/main" count="173" uniqueCount="93">
  <si>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</si>
  <si>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</si>
  <si>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</si>
  <si>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</si>
  <si>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</si>
  <si>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</si>
  <si>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</si>
  <si>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</si>
  <si>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</si>
  <si>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</si>
  <si>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</si>
  <si>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</si>
  <si>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</si>
  <si>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</si>
  <si>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</si>
  <si>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</si>
  <si>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</si>
  <si>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</si>
  <si>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</si>
  <si>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</si>
  <si>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</si>
  <si>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</si>
  <si>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</si>
  <si>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</si>
  <si>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</si>
  <si>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</si>
  <si>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</si>
  <si>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</si>
  <si>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</si>
  <si>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</si>
  <si>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</si>
  <si>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</si>
  <si>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</si>
  <si>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</si>
  <si>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</si>
  <si>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</si>
  <si>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3.</t>
  </si>
  <si>
    <t>Pesäkarhut</t>
  </si>
  <si>
    <t>K - %</t>
  </si>
  <si>
    <t>ENSIMMÄISET</t>
  </si>
  <si>
    <t>19.07. 2009  Pesäkarhut - TyTe  2-0  (8-0, 16-0)</t>
  </si>
  <si>
    <t>5.  ottelu</t>
  </si>
  <si>
    <t>01.07. 2009  PeTo-Jussit - Pesäkarhut  2-0  (7-1, 2-1)</t>
  </si>
  <si>
    <t>22.7.1992   Pori</t>
  </si>
  <si>
    <t>Seurat</t>
  </si>
  <si>
    <t>Pesäkarhut = Pesäkarhut, Pori  (1985),  kasvattajaseura</t>
  </si>
  <si>
    <t>Pesäkarhut  2</t>
  </si>
  <si>
    <t>ykköspesis</t>
  </si>
  <si>
    <t>16 v 11 kk   9 pv</t>
  </si>
  <si>
    <t>16 v 11 kk 27 pv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</si>
  <si>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</si>
  <si>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</si>
  <si>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</si>
  <si>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</si>
  <si>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</si>
  <si>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</si>
  <si>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</si>
  <si>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</si>
  <si>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</si>
  <si>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</si>
  <si>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</si>
  <si>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</si>
  <si>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</si>
  <si>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</si>
  <si>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</si>
  <si>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</si>
  <si>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2010  Helsinki</t>
  </si>
  <si>
    <t>2v</t>
  </si>
  <si>
    <t>Petri Kaijansinkko</t>
  </si>
  <si>
    <t>1032</t>
  </si>
  <si>
    <t>224.  ottelu</t>
  </si>
  <si>
    <t>18.08. 2017  Lukko - Pesäkarhut  0-1  (2-2, 1-3)</t>
  </si>
  <si>
    <t>25 v   0 kk 27 pv</t>
  </si>
  <si>
    <t xml:space="preserve">  1-2  (8-5, 2-3, 0-1)</t>
  </si>
  <si>
    <t>5/8</t>
  </si>
  <si>
    <t>0/3</t>
  </si>
  <si>
    <t>4/4</t>
  </si>
  <si>
    <t>1/1</t>
  </si>
  <si>
    <t>Milla Oksa os. Jakonen</t>
  </si>
  <si>
    <t xml:space="preserve">Lyöty </t>
  </si>
  <si>
    <t xml:space="preserve">Tuotu </t>
  </si>
  <si>
    <t>NAISET</t>
  </si>
  <si>
    <t xml:space="preserve">  Itä - Länsi, tulos</t>
  </si>
  <si>
    <t>Ikä ensimmäisessä ottelussa</t>
  </si>
  <si>
    <t>06.07. 2019  Seinäjoki</t>
  </si>
  <si>
    <t xml:space="preserve">  0-1 (1-2, 4-4)</t>
  </si>
  <si>
    <t>2/3</t>
  </si>
  <si>
    <t>2/2</t>
  </si>
  <si>
    <t>0/1</t>
  </si>
  <si>
    <t>Tomi Niskanen</t>
  </si>
  <si>
    <t>3911</t>
  </si>
  <si>
    <t>26 v  11 kk  14 pv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</si>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</sst>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7" borderId="15" xfId="0" applyFont="1" applyFill="1" applyBorder="1" applyAlignment="1">
      <alignment horizontal="left"/>
    </xf>
    <xf numFmtId="49" fontId="2" fillId="7" borderId="15" xfId="0" applyNumberFormat="1" applyFont="1" applyFill="1" applyBorder="1" applyAlignment="1">
      <alignment horizontal="left"/>
    </xf>
    <xf numFmtId="165" fontId="2" fillId="7" borderId="15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49" fontId="2" fillId="7" borderId="15" xfId="0" applyNumberFormat="1" applyFont="1" applyFill="1" applyBorder="1" applyAlignment="1">
      <alignment horizontal="center"/>
    </xf>
    <xf numFmtId="165" fontId="2" fillId="7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0" xfId="0" applyFont="1" applyFill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/>
    <xf numFmtId="0" fontId="2" fillId="2" borderId="12" xfId="0" applyFont="1" applyFill="1" applyBorder="1"/>
    <xf numFmtId="165" fontId="2" fillId="7" borderId="4" xfId="1" applyNumberFormat="1" applyFont="1" applyFill="1" applyBorder="1" applyAlignment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3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6" width="5.7109375" style="24" customWidth="1"/>
    <col min="37" max="37" width="6.7109375" style="24" customWidth="1"/>
    <col min="38" max="38" width="9.140625" style="24"/>
    <col min="39" max="39" width="27" style="24" customWidth="1"/>
    <col min="40" max="16384" width="9.140625" style="24"/>
  </cols>
  <sheetData>
    <row r="1" spans="1:42" s="9" customFormat="1" ht="15" customHeight="1" x14ac:dyDescent="0.25">
      <c r="A1" s="1"/>
      <c r="B1" s="2" t="s">
        <v>78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32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92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26</v>
      </c>
      <c r="AF3" s="18" t="s">
        <v>27</v>
      </c>
      <c r="AG3" s="15" t="s">
        <v>28</v>
      </c>
      <c r="AH3" s="15" t="s">
        <v>33</v>
      </c>
      <c r="AI3" s="17" t="s">
        <v>34</v>
      </c>
      <c r="AJ3" s="18" t="s">
        <v>35</v>
      </c>
      <c r="AK3" s="8"/>
      <c r="AL3" s="1"/>
      <c r="AM3" s="8"/>
      <c r="AN3" s="8"/>
      <c r="AO3" s="8"/>
      <c r="AP3" s="8"/>
    </row>
    <row r="4" spans="1:42" ht="15" customHeight="1" x14ac:dyDescent="0.25">
      <c r="A4" s="1"/>
      <c r="B4" s="60">
        <v>2009</v>
      </c>
      <c r="C4" s="60"/>
      <c r="D4" s="61" t="s">
        <v>46</v>
      </c>
      <c r="E4" s="60"/>
      <c r="F4" s="62" t="s">
        <v>47</v>
      </c>
      <c r="G4" s="63"/>
      <c r="H4" s="64"/>
      <c r="I4" s="60"/>
      <c r="J4" s="60"/>
      <c r="K4" s="60"/>
      <c r="L4" s="60"/>
      <c r="M4" s="60"/>
      <c r="N4" s="65"/>
      <c r="O4" s="28"/>
      <c r="P4" s="18"/>
      <c r="Q4" s="18"/>
      <c r="R4" s="18"/>
      <c r="S4" s="18"/>
      <c r="T4" s="36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25"/>
      <c r="AJ4" s="25"/>
      <c r="AK4" s="8"/>
      <c r="AL4" s="1"/>
      <c r="AM4" s="8"/>
      <c r="AN4" s="8"/>
      <c r="AO4" s="8"/>
      <c r="AP4" s="8"/>
    </row>
    <row r="5" spans="1:42" ht="15" customHeight="1" x14ac:dyDescent="0.2">
      <c r="A5" s="1"/>
      <c r="B5" s="25">
        <v>2009</v>
      </c>
      <c r="C5" s="25" t="s">
        <v>36</v>
      </c>
      <c r="D5" s="26" t="s">
        <v>37</v>
      </c>
      <c r="E5" s="25">
        <v>12</v>
      </c>
      <c r="F5" s="25">
        <v>0</v>
      </c>
      <c r="G5" s="25">
        <v>2</v>
      </c>
      <c r="H5" s="25">
        <v>4</v>
      </c>
      <c r="I5" s="25">
        <v>26</v>
      </c>
      <c r="J5" s="25">
        <v>13</v>
      </c>
      <c r="K5" s="25">
        <v>7</v>
      </c>
      <c r="L5" s="25">
        <v>4</v>
      </c>
      <c r="M5" s="25">
        <v>2</v>
      </c>
      <c r="N5" s="27">
        <v>0.4</v>
      </c>
      <c r="O5" s="28">
        <f>PRODUCT(I5/N5)</f>
        <v>65</v>
      </c>
      <c r="P5" s="18"/>
      <c r="Q5" s="18"/>
      <c r="R5" s="18"/>
      <c r="S5" s="18"/>
      <c r="T5" s="23"/>
      <c r="U5" s="25">
        <v>6</v>
      </c>
      <c r="V5" s="25">
        <v>0</v>
      </c>
      <c r="W5" s="25">
        <v>0</v>
      </c>
      <c r="X5" s="25">
        <v>0</v>
      </c>
      <c r="Y5" s="25">
        <v>15</v>
      </c>
      <c r="Z5" s="29"/>
      <c r="AA5" s="29"/>
      <c r="AB5" s="29"/>
      <c r="AC5" s="29"/>
      <c r="AD5" s="29"/>
      <c r="AE5" s="25"/>
      <c r="AF5" s="25"/>
      <c r="AG5" s="25"/>
      <c r="AH5" s="25"/>
      <c r="AI5" s="30"/>
      <c r="AJ5" s="25">
        <v>1</v>
      </c>
      <c r="AK5" s="8"/>
      <c r="AL5" s="1"/>
      <c r="AM5" s="8"/>
      <c r="AN5" s="8"/>
      <c r="AO5" s="8"/>
      <c r="AP5" s="8"/>
    </row>
    <row r="6" spans="1:42" ht="15" customHeight="1" x14ac:dyDescent="0.2">
      <c r="A6" s="1"/>
      <c r="B6" s="60">
        <v>2010</v>
      </c>
      <c r="C6" s="60"/>
      <c r="D6" s="61" t="s">
        <v>46</v>
      </c>
      <c r="E6" s="60"/>
      <c r="F6" s="62" t="s">
        <v>47</v>
      </c>
      <c r="G6" s="63"/>
      <c r="H6" s="64"/>
      <c r="I6" s="60"/>
      <c r="J6" s="60"/>
      <c r="K6" s="60"/>
      <c r="L6" s="60"/>
      <c r="M6" s="60"/>
      <c r="N6" s="65"/>
      <c r="O6" s="28"/>
      <c r="P6" s="18"/>
      <c r="Q6" s="18"/>
      <c r="R6" s="18"/>
      <c r="S6" s="18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25"/>
      <c r="AJ6" s="25"/>
      <c r="AK6" s="8"/>
      <c r="AL6" s="1"/>
      <c r="AM6" s="8"/>
      <c r="AN6" s="8"/>
      <c r="AO6" s="8"/>
      <c r="AP6" s="8"/>
    </row>
    <row r="7" spans="1:42" ht="15" customHeight="1" x14ac:dyDescent="0.2">
      <c r="A7" s="1"/>
      <c r="B7" s="25">
        <v>2010</v>
      </c>
      <c r="C7" s="25" t="s">
        <v>21</v>
      </c>
      <c r="D7" s="26" t="s">
        <v>37</v>
      </c>
      <c r="E7" s="25">
        <v>8</v>
      </c>
      <c r="F7" s="25">
        <v>0</v>
      </c>
      <c r="G7" s="25">
        <v>3</v>
      </c>
      <c r="H7" s="25">
        <v>2</v>
      </c>
      <c r="I7" s="25">
        <v>18</v>
      </c>
      <c r="J7" s="25">
        <v>4</v>
      </c>
      <c r="K7" s="25">
        <v>4</v>
      </c>
      <c r="L7" s="25">
        <v>7</v>
      </c>
      <c r="M7" s="25">
        <v>3</v>
      </c>
      <c r="N7" s="27">
        <v>0.47360000000000002</v>
      </c>
      <c r="O7" s="28">
        <f>PRODUCT(I7/N7)</f>
        <v>38.006756756756758</v>
      </c>
      <c r="P7" s="18"/>
      <c r="Q7" s="18"/>
      <c r="R7" s="18"/>
      <c r="S7" s="18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25"/>
      <c r="AH7" s="25"/>
      <c r="AI7" s="30">
        <v>1</v>
      </c>
      <c r="AJ7" s="25"/>
      <c r="AK7" s="8"/>
      <c r="AL7" s="1"/>
      <c r="AM7" s="8"/>
      <c r="AN7" s="8"/>
      <c r="AO7" s="8"/>
      <c r="AP7" s="8"/>
    </row>
    <row r="8" spans="1:42" ht="15" customHeight="1" x14ac:dyDescent="0.2">
      <c r="A8" s="1"/>
      <c r="B8" s="60">
        <v>2011</v>
      </c>
      <c r="C8" s="60"/>
      <c r="D8" s="61" t="s">
        <v>46</v>
      </c>
      <c r="E8" s="60"/>
      <c r="F8" s="62" t="s">
        <v>47</v>
      </c>
      <c r="G8" s="63"/>
      <c r="H8" s="64"/>
      <c r="I8" s="60"/>
      <c r="J8" s="60"/>
      <c r="K8" s="60"/>
      <c r="L8" s="60"/>
      <c r="M8" s="60"/>
      <c r="N8" s="65"/>
      <c r="O8" s="28"/>
      <c r="P8" s="18"/>
      <c r="Q8" s="18"/>
      <c r="R8" s="18"/>
      <c r="S8" s="18"/>
      <c r="T8" s="23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25"/>
      <c r="AJ8" s="25"/>
      <c r="AK8" s="8"/>
      <c r="AL8" s="1"/>
      <c r="AM8" s="8"/>
      <c r="AN8" s="8"/>
      <c r="AO8" s="8"/>
      <c r="AP8" s="8"/>
    </row>
    <row r="9" spans="1:42" ht="15" customHeight="1" x14ac:dyDescent="0.2">
      <c r="A9" s="1"/>
      <c r="B9" s="25">
        <v>2011</v>
      </c>
      <c r="C9" s="25" t="s">
        <v>36</v>
      </c>
      <c r="D9" s="26" t="s">
        <v>37</v>
      </c>
      <c r="E9" s="25">
        <v>13</v>
      </c>
      <c r="F9" s="25">
        <v>0</v>
      </c>
      <c r="G9" s="25">
        <v>1</v>
      </c>
      <c r="H9" s="25">
        <v>0</v>
      </c>
      <c r="I9" s="25">
        <v>12</v>
      </c>
      <c r="J9" s="25">
        <v>7</v>
      </c>
      <c r="K9" s="25">
        <v>2</v>
      </c>
      <c r="L9" s="25">
        <v>2</v>
      </c>
      <c r="M9" s="25">
        <v>1</v>
      </c>
      <c r="N9" s="27">
        <v>0.255</v>
      </c>
      <c r="O9" s="28">
        <f>PRODUCT(I9/N9)</f>
        <v>47.058823529411761</v>
      </c>
      <c r="P9" s="18"/>
      <c r="Q9" s="18"/>
      <c r="R9" s="18"/>
      <c r="S9" s="18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>
        <v>1</v>
      </c>
      <c r="AH9" s="25"/>
      <c r="AI9" s="30"/>
      <c r="AJ9" s="25">
        <v>1</v>
      </c>
      <c r="AK9" s="8"/>
      <c r="AL9" s="1"/>
      <c r="AM9" s="8"/>
      <c r="AN9" s="8"/>
      <c r="AO9" s="8"/>
      <c r="AP9" s="8"/>
    </row>
    <row r="10" spans="1:42" ht="15" customHeight="1" x14ac:dyDescent="0.2">
      <c r="A10" s="1"/>
      <c r="B10" s="25">
        <v>2012</v>
      </c>
      <c r="C10" s="25" t="s">
        <v>36</v>
      </c>
      <c r="D10" s="26" t="s">
        <v>37</v>
      </c>
      <c r="E10" s="25">
        <v>16</v>
      </c>
      <c r="F10" s="25">
        <v>0</v>
      </c>
      <c r="G10" s="25">
        <v>7</v>
      </c>
      <c r="H10" s="25">
        <v>2</v>
      </c>
      <c r="I10" s="25">
        <v>27</v>
      </c>
      <c r="J10" s="25">
        <v>0</v>
      </c>
      <c r="K10" s="25">
        <v>9</v>
      </c>
      <c r="L10" s="25">
        <v>11</v>
      </c>
      <c r="M10" s="25">
        <v>7</v>
      </c>
      <c r="N10" s="27">
        <v>0.42199999999999999</v>
      </c>
      <c r="O10" s="28">
        <f>PRODUCT(I10/N10)</f>
        <v>63.981042654028435</v>
      </c>
      <c r="P10" s="18"/>
      <c r="Q10" s="18"/>
      <c r="R10" s="18"/>
      <c r="S10" s="18"/>
      <c r="T10" s="23"/>
      <c r="U10" s="25">
        <v>10</v>
      </c>
      <c r="V10" s="25">
        <v>0</v>
      </c>
      <c r="W10" s="25">
        <v>1</v>
      </c>
      <c r="X10" s="25">
        <v>0</v>
      </c>
      <c r="Y10" s="25">
        <v>28</v>
      </c>
      <c r="Z10" s="29"/>
      <c r="AA10" s="29"/>
      <c r="AB10" s="29"/>
      <c r="AC10" s="29"/>
      <c r="AD10" s="29"/>
      <c r="AE10" s="25"/>
      <c r="AF10" s="25"/>
      <c r="AG10" s="25"/>
      <c r="AH10" s="25"/>
      <c r="AI10" s="30"/>
      <c r="AJ10" s="25">
        <v>1</v>
      </c>
      <c r="AK10" s="8"/>
      <c r="AL10" s="1"/>
      <c r="AM10" s="8"/>
      <c r="AN10" s="8"/>
      <c r="AO10" s="8"/>
      <c r="AP10" s="8"/>
    </row>
    <row r="11" spans="1:42" ht="15" customHeight="1" x14ac:dyDescent="0.2">
      <c r="A11" s="1"/>
      <c r="B11" s="25">
        <v>2013</v>
      </c>
      <c r="C11" s="25" t="s">
        <v>21</v>
      </c>
      <c r="D11" s="26" t="s">
        <v>37</v>
      </c>
      <c r="E11" s="25">
        <v>24</v>
      </c>
      <c r="F11" s="25">
        <v>0</v>
      </c>
      <c r="G11" s="25">
        <v>4</v>
      </c>
      <c r="H11" s="25">
        <v>5</v>
      </c>
      <c r="I11" s="25">
        <v>58</v>
      </c>
      <c r="J11" s="25">
        <v>16</v>
      </c>
      <c r="K11" s="25">
        <v>13</v>
      </c>
      <c r="L11" s="25">
        <v>25</v>
      </c>
      <c r="M11" s="25">
        <v>4</v>
      </c>
      <c r="N11" s="27">
        <v>0.42959999999999998</v>
      </c>
      <c r="O11" s="28">
        <f>PRODUCT(I11/N11)</f>
        <v>135.00931098696464</v>
      </c>
      <c r="P11" s="18"/>
      <c r="Q11" s="18"/>
      <c r="R11" s="18"/>
      <c r="S11" s="18"/>
      <c r="T11" s="23"/>
      <c r="U11" s="25">
        <v>10</v>
      </c>
      <c r="V11" s="25">
        <v>0</v>
      </c>
      <c r="W11" s="25">
        <v>0</v>
      </c>
      <c r="X11" s="25">
        <v>2</v>
      </c>
      <c r="Y11" s="25">
        <v>20</v>
      </c>
      <c r="Z11" s="29"/>
      <c r="AA11" s="29"/>
      <c r="AB11" s="29"/>
      <c r="AC11" s="29"/>
      <c r="AD11" s="29"/>
      <c r="AE11" s="25"/>
      <c r="AF11" s="25"/>
      <c r="AG11" s="25"/>
      <c r="AH11" s="25"/>
      <c r="AI11" s="30">
        <v>1</v>
      </c>
      <c r="AJ11" s="25"/>
      <c r="AK11" s="8"/>
      <c r="AL11" s="1"/>
      <c r="AM11" s="8"/>
      <c r="AN11" s="8"/>
      <c r="AO11" s="8"/>
      <c r="AP11" s="8"/>
    </row>
    <row r="12" spans="1:42" ht="15" customHeight="1" x14ac:dyDescent="0.2">
      <c r="A12" s="1"/>
      <c r="B12" s="25">
        <v>2014</v>
      </c>
      <c r="C12" s="25" t="s">
        <v>36</v>
      </c>
      <c r="D12" s="26" t="s">
        <v>37</v>
      </c>
      <c r="E12" s="25">
        <v>24</v>
      </c>
      <c r="F12" s="25">
        <v>0</v>
      </c>
      <c r="G12" s="25">
        <v>0</v>
      </c>
      <c r="H12" s="25">
        <v>6</v>
      </c>
      <c r="I12" s="25">
        <v>51</v>
      </c>
      <c r="J12" s="25">
        <v>15</v>
      </c>
      <c r="K12" s="25">
        <v>20</v>
      </c>
      <c r="L12" s="25">
        <v>16</v>
      </c>
      <c r="M12" s="25">
        <v>0</v>
      </c>
      <c r="N12" s="27">
        <v>0.35699999999999998</v>
      </c>
      <c r="O12" s="28">
        <f>PRODUCT(I12/N12)</f>
        <v>142.85714285714286</v>
      </c>
      <c r="P12" s="18"/>
      <c r="Q12" s="18"/>
      <c r="R12" s="18"/>
      <c r="S12" s="18"/>
      <c r="T12" s="23"/>
      <c r="U12" s="25">
        <v>9</v>
      </c>
      <c r="V12" s="25">
        <v>0</v>
      </c>
      <c r="W12" s="25">
        <v>1</v>
      </c>
      <c r="X12" s="25">
        <v>1</v>
      </c>
      <c r="Y12" s="25">
        <v>15</v>
      </c>
      <c r="Z12" s="29"/>
      <c r="AA12" s="29"/>
      <c r="AB12" s="29"/>
      <c r="AC12" s="29"/>
      <c r="AD12" s="29"/>
      <c r="AE12" s="25"/>
      <c r="AF12" s="25"/>
      <c r="AG12" s="25"/>
      <c r="AH12" s="25"/>
      <c r="AI12" s="30"/>
      <c r="AJ12" s="25">
        <v>1</v>
      </c>
      <c r="AK12" s="8"/>
      <c r="AL12" s="1"/>
      <c r="AM12" s="8"/>
      <c r="AN12" s="8"/>
      <c r="AO12" s="8"/>
      <c r="AP12" s="8"/>
    </row>
    <row r="13" spans="1:42" ht="15" customHeight="1" x14ac:dyDescent="0.2">
      <c r="A13" s="1"/>
      <c r="B13" s="25">
        <v>2015</v>
      </c>
      <c r="C13" s="25" t="s">
        <v>50</v>
      </c>
      <c r="D13" s="26" t="s">
        <v>37</v>
      </c>
      <c r="E13" s="25">
        <v>24</v>
      </c>
      <c r="F13" s="25">
        <v>0</v>
      </c>
      <c r="G13" s="25">
        <v>1</v>
      </c>
      <c r="H13" s="25">
        <v>3</v>
      </c>
      <c r="I13" s="25">
        <v>64</v>
      </c>
      <c r="J13" s="25">
        <v>15</v>
      </c>
      <c r="K13" s="25">
        <v>23</v>
      </c>
      <c r="L13" s="25">
        <v>25</v>
      </c>
      <c r="M13" s="25">
        <v>1</v>
      </c>
      <c r="N13" s="27">
        <v>0.42380000000000001</v>
      </c>
      <c r="O13" s="28">
        <v>151</v>
      </c>
      <c r="P13" s="18"/>
      <c r="Q13" s="18"/>
      <c r="R13" s="18"/>
      <c r="S13" s="18"/>
      <c r="T13" s="23"/>
      <c r="U13" s="25">
        <v>10</v>
      </c>
      <c r="V13" s="25">
        <v>0</v>
      </c>
      <c r="W13" s="25">
        <v>1</v>
      </c>
      <c r="X13" s="25">
        <v>0</v>
      </c>
      <c r="Y13" s="25">
        <v>24</v>
      </c>
      <c r="Z13" s="29"/>
      <c r="AA13" s="29"/>
      <c r="AB13" s="29"/>
      <c r="AC13" s="29"/>
      <c r="AD13" s="29"/>
      <c r="AE13" s="25"/>
      <c r="AF13" s="25"/>
      <c r="AG13" s="25"/>
      <c r="AH13" s="25"/>
      <c r="AI13" s="30"/>
      <c r="AJ13" s="25"/>
      <c r="AK13" s="8"/>
      <c r="AL13" s="1"/>
      <c r="AM13" s="8"/>
      <c r="AN13" s="8"/>
      <c r="AO13" s="8"/>
      <c r="AP13" s="8"/>
    </row>
    <row r="14" spans="1:42" ht="15" customHeight="1" x14ac:dyDescent="0.2">
      <c r="A14" s="1"/>
      <c r="B14" s="60">
        <v>2016</v>
      </c>
      <c r="C14" s="60"/>
      <c r="D14" s="61" t="s">
        <v>46</v>
      </c>
      <c r="E14" s="60"/>
      <c r="F14" s="62" t="s">
        <v>47</v>
      </c>
      <c r="G14" s="63"/>
      <c r="H14" s="64"/>
      <c r="I14" s="60"/>
      <c r="J14" s="60"/>
      <c r="K14" s="60"/>
      <c r="L14" s="60"/>
      <c r="M14" s="60"/>
      <c r="N14" s="65"/>
      <c r="O14" s="28"/>
      <c r="P14" s="18"/>
      <c r="Q14" s="18"/>
      <c r="R14" s="18"/>
      <c r="S14" s="18"/>
      <c r="T14" s="23"/>
      <c r="U14" s="25"/>
      <c r="V14" s="25"/>
      <c r="W14" s="25"/>
      <c r="X14" s="25"/>
      <c r="Y14" s="25"/>
      <c r="Z14" s="29"/>
      <c r="AA14" s="29"/>
      <c r="AB14" s="29"/>
      <c r="AC14" s="29"/>
      <c r="AD14" s="29"/>
      <c r="AE14" s="25"/>
      <c r="AF14" s="25"/>
      <c r="AG14" s="25"/>
      <c r="AH14" s="25"/>
      <c r="AI14" s="30"/>
      <c r="AJ14" s="25"/>
      <c r="AK14" s="8"/>
      <c r="AL14" s="1"/>
      <c r="AM14" s="8"/>
      <c r="AN14" s="8"/>
      <c r="AO14" s="8"/>
      <c r="AP14" s="8"/>
    </row>
    <row r="15" spans="1:42" ht="15" customHeight="1" x14ac:dyDescent="0.2">
      <c r="A15" s="1"/>
      <c r="B15" s="25">
        <v>2016</v>
      </c>
      <c r="C15" s="25" t="s">
        <v>36</v>
      </c>
      <c r="D15" s="26" t="s">
        <v>37</v>
      </c>
      <c r="E15" s="25">
        <v>22</v>
      </c>
      <c r="F15" s="25">
        <v>0</v>
      </c>
      <c r="G15" s="25">
        <v>5</v>
      </c>
      <c r="H15" s="25">
        <v>5</v>
      </c>
      <c r="I15" s="25">
        <v>56</v>
      </c>
      <c r="J15" s="25">
        <v>15</v>
      </c>
      <c r="K15" s="25">
        <v>19</v>
      </c>
      <c r="L15" s="25">
        <v>17</v>
      </c>
      <c r="M15" s="25">
        <v>5</v>
      </c>
      <c r="N15" s="27">
        <v>0.42099999999999999</v>
      </c>
      <c r="O15" s="28">
        <v>133</v>
      </c>
      <c r="P15" s="18"/>
      <c r="Q15" s="18"/>
      <c r="R15" s="18"/>
      <c r="S15" s="18"/>
      <c r="T15" s="23"/>
      <c r="U15" s="25">
        <v>9</v>
      </c>
      <c r="V15" s="25">
        <v>0</v>
      </c>
      <c r="W15" s="25">
        <v>0</v>
      </c>
      <c r="X15" s="25">
        <v>0</v>
      </c>
      <c r="Y15" s="25">
        <v>15</v>
      </c>
      <c r="Z15" s="29"/>
      <c r="AA15" s="29"/>
      <c r="AB15" s="29"/>
      <c r="AC15" s="29"/>
      <c r="AD15" s="29"/>
      <c r="AE15" s="25"/>
      <c r="AF15" s="25"/>
      <c r="AG15" s="25"/>
      <c r="AH15" s="25"/>
      <c r="AI15" s="25"/>
      <c r="AJ15" s="25">
        <v>1</v>
      </c>
      <c r="AK15" s="8"/>
      <c r="AL15" s="1"/>
      <c r="AM15" s="8"/>
      <c r="AN15" s="8"/>
      <c r="AO15" s="8"/>
      <c r="AP15" s="8"/>
    </row>
    <row r="16" spans="1:42" ht="15" customHeight="1" x14ac:dyDescent="0.2">
      <c r="A16" s="1"/>
      <c r="B16" s="25">
        <v>2017</v>
      </c>
      <c r="C16" s="25" t="s">
        <v>21</v>
      </c>
      <c r="D16" s="26" t="s">
        <v>37</v>
      </c>
      <c r="E16" s="25">
        <v>25</v>
      </c>
      <c r="F16" s="25">
        <v>0</v>
      </c>
      <c r="G16" s="25">
        <v>7</v>
      </c>
      <c r="H16" s="25">
        <v>13</v>
      </c>
      <c r="I16" s="25">
        <v>84</v>
      </c>
      <c r="J16" s="25">
        <v>18</v>
      </c>
      <c r="K16" s="25">
        <v>23</v>
      </c>
      <c r="L16" s="25">
        <v>36</v>
      </c>
      <c r="M16" s="25">
        <v>7</v>
      </c>
      <c r="N16" s="27">
        <v>0.46660000000000001</v>
      </c>
      <c r="O16" s="28">
        <v>180</v>
      </c>
      <c r="P16" s="18"/>
      <c r="Q16" s="18"/>
      <c r="R16" s="18"/>
      <c r="S16" s="18"/>
      <c r="T16" s="23"/>
      <c r="U16" s="25">
        <v>12</v>
      </c>
      <c r="V16" s="25">
        <v>1</v>
      </c>
      <c r="W16" s="25">
        <v>4</v>
      </c>
      <c r="X16" s="25">
        <v>2</v>
      </c>
      <c r="Y16" s="25">
        <v>29</v>
      </c>
      <c r="Z16" s="29"/>
      <c r="AA16" s="29"/>
      <c r="AB16" s="29"/>
      <c r="AC16" s="29"/>
      <c r="AD16" s="29"/>
      <c r="AE16" s="25"/>
      <c r="AF16" s="25"/>
      <c r="AG16" s="25">
        <v>1</v>
      </c>
      <c r="AH16" s="25"/>
      <c r="AI16" s="30">
        <v>1</v>
      </c>
      <c r="AJ16" s="25"/>
      <c r="AK16" s="8"/>
      <c r="AL16" s="1"/>
      <c r="AM16" s="8"/>
      <c r="AN16" s="8"/>
      <c r="AO16" s="8"/>
      <c r="AP16" s="8"/>
    </row>
    <row r="17" spans="1:42" ht="15" customHeight="1" x14ac:dyDescent="0.2">
      <c r="A17" s="1"/>
      <c r="B17" s="25">
        <v>2018</v>
      </c>
      <c r="C17" s="25" t="s">
        <v>36</v>
      </c>
      <c r="D17" s="26" t="s">
        <v>37</v>
      </c>
      <c r="E17" s="25">
        <v>26</v>
      </c>
      <c r="F17" s="25">
        <v>0</v>
      </c>
      <c r="G17" s="25">
        <v>6</v>
      </c>
      <c r="H17" s="25">
        <v>1</v>
      </c>
      <c r="I17" s="25">
        <v>65</v>
      </c>
      <c r="J17" s="25">
        <v>17</v>
      </c>
      <c r="K17" s="25">
        <v>17</v>
      </c>
      <c r="L17" s="25">
        <v>25</v>
      </c>
      <c r="M17" s="25">
        <v>6</v>
      </c>
      <c r="N17" s="27">
        <v>0.4012</v>
      </c>
      <c r="O17" s="28">
        <v>162</v>
      </c>
      <c r="P17" s="18"/>
      <c r="Q17" s="18"/>
      <c r="R17" s="18"/>
      <c r="S17" s="18"/>
      <c r="T17" s="23"/>
      <c r="U17" s="25">
        <v>10</v>
      </c>
      <c r="V17" s="25">
        <v>0</v>
      </c>
      <c r="W17" s="25">
        <v>3</v>
      </c>
      <c r="X17" s="25">
        <v>1</v>
      </c>
      <c r="Y17" s="25">
        <v>20</v>
      </c>
      <c r="Z17" s="29"/>
      <c r="AA17" s="29"/>
      <c r="AB17" s="29"/>
      <c r="AC17" s="29"/>
      <c r="AD17" s="29"/>
      <c r="AE17" s="25"/>
      <c r="AF17" s="25"/>
      <c r="AG17" s="25">
        <v>1</v>
      </c>
      <c r="AH17" s="25"/>
      <c r="AI17" s="30"/>
      <c r="AJ17" s="25">
        <v>1</v>
      </c>
      <c r="AK17" s="8"/>
      <c r="AL17" s="1"/>
      <c r="AM17" s="8"/>
      <c r="AN17" s="8"/>
      <c r="AO17" s="8"/>
      <c r="AP17" s="8"/>
    </row>
    <row r="18" spans="1:42" ht="15" customHeight="1" x14ac:dyDescent="0.2">
      <c r="A18" s="1"/>
      <c r="B18" s="25">
        <v>2019</v>
      </c>
      <c r="C18" s="25" t="s">
        <v>21</v>
      </c>
      <c r="D18" s="26" t="s">
        <v>37</v>
      </c>
      <c r="E18" s="25">
        <v>23</v>
      </c>
      <c r="F18" s="25">
        <v>0</v>
      </c>
      <c r="G18" s="25">
        <v>8</v>
      </c>
      <c r="H18" s="25">
        <v>2</v>
      </c>
      <c r="I18" s="25">
        <v>63</v>
      </c>
      <c r="J18" s="25">
        <v>20</v>
      </c>
      <c r="K18" s="25">
        <v>13</v>
      </c>
      <c r="L18" s="25">
        <v>22</v>
      </c>
      <c r="M18" s="25">
        <v>8</v>
      </c>
      <c r="N18" s="27">
        <v>0.46666666666666667</v>
      </c>
      <c r="O18" s="28">
        <v>135</v>
      </c>
      <c r="P18" s="18"/>
      <c r="Q18" s="18"/>
      <c r="R18" s="18"/>
      <c r="S18" s="18"/>
      <c r="T18" s="23"/>
      <c r="U18" s="25">
        <v>10</v>
      </c>
      <c r="V18" s="25">
        <v>0</v>
      </c>
      <c r="W18" s="25">
        <v>0</v>
      </c>
      <c r="X18" s="25">
        <v>0</v>
      </c>
      <c r="Y18" s="25">
        <v>23</v>
      </c>
      <c r="Z18" s="29"/>
      <c r="AA18" s="29"/>
      <c r="AB18" s="29"/>
      <c r="AC18" s="29"/>
      <c r="AD18" s="29"/>
      <c r="AE18" s="25">
        <v>1</v>
      </c>
      <c r="AF18" s="25"/>
      <c r="AG18" s="25"/>
      <c r="AH18" s="25"/>
      <c r="AI18" s="30">
        <v>1</v>
      </c>
      <c r="AJ18" s="25"/>
      <c r="AK18" s="8"/>
      <c r="AL18" s="1"/>
      <c r="AM18" s="8"/>
      <c r="AN18" s="8"/>
      <c r="AO18" s="8"/>
      <c r="AP18" s="8"/>
    </row>
    <row r="19" spans="1:42" ht="15" customHeight="1" x14ac:dyDescent="0.2">
      <c r="A19" s="1"/>
      <c r="B19" s="25">
        <v>2020</v>
      </c>
      <c r="C19" s="25" t="s">
        <v>36</v>
      </c>
      <c r="D19" s="26" t="s">
        <v>37</v>
      </c>
      <c r="E19" s="25">
        <v>20</v>
      </c>
      <c r="F19" s="25">
        <v>0</v>
      </c>
      <c r="G19" s="25">
        <v>5</v>
      </c>
      <c r="H19" s="25">
        <v>4</v>
      </c>
      <c r="I19" s="25">
        <v>34</v>
      </c>
      <c r="J19" s="25">
        <v>3</v>
      </c>
      <c r="K19" s="25">
        <v>7</v>
      </c>
      <c r="L19" s="25">
        <v>19</v>
      </c>
      <c r="M19" s="25">
        <v>5</v>
      </c>
      <c r="N19" s="27">
        <v>0.48599999999999999</v>
      </c>
      <c r="O19" s="28">
        <v>70</v>
      </c>
      <c r="P19" s="18"/>
      <c r="Q19" s="18"/>
      <c r="R19" s="18"/>
      <c r="S19" s="18"/>
      <c r="T19" s="23"/>
      <c r="U19" s="25">
        <v>9</v>
      </c>
      <c r="V19" s="25">
        <v>0</v>
      </c>
      <c r="W19" s="25">
        <v>4</v>
      </c>
      <c r="X19" s="25">
        <v>0</v>
      </c>
      <c r="Y19" s="25">
        <v>14</v>
      </c>
      <c r="Z19" s="29"/>
      <c r="AA19" s="29"/>
      <c r="AB19" s="29"/>
      <c r="AC19" s="29"/>
      <c r="AD19" s="29"/>
      <c r="AE19" s="25"/>
      <c r="AF19" s="25"/>
      <c r="AG19" s="25"/>
      <c r="AH19" s="25"/>
      <c r="AI19" s="30"/>
      <c r="AJ19" s="25">
        <v>1</v>
      </c>
      <c r="AK19" s="8"/>
      <c r="AL19" s="1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0">SUM(E4:E19)</f>
        <v>237</v>
      </c>
      <c r="F20" s="18">
        <f t="shared" si="0"/>
        <v>0</v>
      </c>
      <c r="G20" s="18">
        <f t="shared" si="0"/>
        <v>49</v>
      </c>
      <c r="H20" s="18">
        <f t="shared" si="0"/>
        <v>47</v>
      </c>
      <c r="I20" s="18">
        <f t="shared" si="0"/>
        <v>558</v>
      </c>
      <c r="J20" s="18">
        <f t="shared" si="0"/>
        <v>143</v>
      </c>
      <c r="K20" s="18">
        <f t="shared" si="0"/>
        <v>157</v>
      </c>
      <c r="L20" s="18">
        <f t="shared" si="0"/>
        <v>209</v>
      </c>
      <c r="M20" s="18">
        <f t="shared" si="0"/>
        <v>49</v>
      </c>
      <c r="N20" s="31">
        <f>PRODUCT(I20/O20)</f>
        <v>0.42179642018232133</v>
      </c>
      <c r="O20" s="32">
        <f>SUM(O4:O19)</f>
        <v>1322.9130767843044</v>
      </c>
      <c r="P20" s="18"/>
      <c r="Q20" s="18"/>
      <c r="R20" s="18"/>
      <c r="S20" s="18"/>
      <c r="T20" s="23"/>
      <c r="U20" s="18">
        <f t="shared" ref="U20:AJ20" si="1">SUM(U4:U19)</f>
        <v>95</v>
      </c>
      <c r="V20" s="18">
        <f t="shared" si="1"/>
        <v>1</v>
      </c>
      <c r="W20" s="18">
        <f t="shared" si="1"/>
        <v>14</v>
      </c>
      <c r="X20" s="18">
        <f t="shared" si="1"/>
        <v>6</v>
      </c>
      <c r="Y20" s="18">
        <f t="shared" si="1"/>
        <v>203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1</v>
      </c>
      <c r="AF20" s="18">
        <f t="shared" si="1"/>
        <v>0</v>
      </c>
      <c r="AG20" s="18">
        <f t="shared" si="1"/>
        <v>3</v>
      </c>
      <c r="AH20" s="18">
        <f t="shared" si="1"/>
        <v>0</v>
      </c>
      <c r="AI20" s="18">
        <f t="shared" si="1"/>
        <v>4</v>
      </c>
      <c r="AJ20" s="18">
        <f t="shared" si="1"/>
        <v>7</v>
      </c>
      <c r="AK20" s="8"/>
      <c r="AL20" s="1"/>
      <c r="AM20" s="8"/>
      <c r="AN20" s="8"/>
      <c r="AO20" s="8"/>
      <c r="AP20" s="8"/>
    </row>
    <row r="21" spans="1:42" ht="15" customHeight="1" x14ac:dyDescent="0.2">
      <c r="A21" s="1"/>
      <c r="B21" s="26" t="s">
        <v>2</v>
      </c>
      <c r="C21" s="30"/>
      <c r="D21" s="33">
        <f>SUM(F20:H20)+((I20-F20-G20)/3)+(E20/3)+(AE20*25)+(AF20*25)+(AG20*10)+(AH20*25)+(AI20*20)+(AJ20*15)-20</f>
        <v>564.66666666666663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5"/>
      <c r="AJ21" s="1"/>
      <c r="AK21" s="8"/>
      <c r="AL21" s="1"/>
      <c r="AM21" s="8"/>
      <c r="AN21" s="8"/>
      <c r="AO21" s="8"/>
      <c r="AP21" s="8"/>
    </row>
    <row r="22" spans="1:42" s="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36"/>
      <c r="Q22" s="36"/>
      <c r="R22" s="36"/>
      <c r="S22" s="36"/>
      <c r="T22" s="36"/>
      <c r="U22" s="1"/>
      <c r="V22" s="3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1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8"/>
      <c r="D23" s="3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29</v>
      </c>
      <c r="L23" s="18" t="s">
        <v>30</v>
      </c>
      <c r="M23" s="18" t="s">
        <v>31</v>
      </c>
      <c r="N23" s="31" t="s">
        <v>38</v>
      </c>
      <c r="O23" s="23"/>
      <c r="P23" s="39" t="s">
        <v>39</v>
      </c>
      <c r="Q23" s="12"/>
      <c r="R23" s="12"/>
      <c r="S23" s="12"/>
      <c r="T23" s="40"/>
      <c r="U23" s="40"/>
      <c r="V23" s="40"/>
      <c r="W23" s="40"/>
      <c r="X23" s="40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2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39" t="s">
        <v>17</v>
      </c>
      <c r="C24" s="12"/>
      <c r="D24" s="42"/>
      <c r="E24" s="25">
        <f>PRODUCT(E20)</f>
        <v>237</v>
      </c>
      <c r="F24" s="25">
        <f>PRODUCT(F20)</f>
        <v>0</v>
      </c>
      <c r="G24" s="25">
        <f>PRODUCT(G20)</f>
        <v>49</v>
      </c>
      <c r="H24" s="25">
        <f>PRODUCT(H20)</f>
        <v>47</v>
      </c>
      <c r="I24" s="25">
        <f>PRODUCT(I20)</f>
        <v>558</v>
      </c>
      <c r="J24" s="1"/>
      <c r="K24" s="43">
        <f>PRODUCT((F24+G24)/E24)</f>
        <v>0.20675105485232068</v>
      </c>
      <c r="L24" s="43">
        <f>PRODUCT(H24/E24)</f>
        <v>0.19831223628691982</v>
      </c>
      <c r="M24" s="43">
        <f>PRODUCT(I24/E24)</f>
        <v>2.3544303797468356</v>
      </c>
      <c r="N24" s="44">
        <f>PRODUCT(N20)</f>
        <v>0.42179642018232133</v>
      </c>
      <c r="O24" s="23">
        <f>PRODUCT(O20)</f>
        <v>1322.9130767843044</v>
      </c>
      <c r="P24" s="132" t="s">
        <v>22</v>
      </c>
      <c r="Q24" s="133"/>
      <c r="R24" s="134" t="s">
        <v>42</v>
      </c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 t="s">
        <v>23</v>
      </c>
      <c r="AD24" s="136"/>
      <c r="AE24" s="137" t="s">
        <v>48</v>
      </c>
      <c r="AF24" s="134"/>
      <c r="AG24" s="134"/>
      <c r="AH24" s="134"/>
      <c r="AI24" s="134"/>
      <c r="AJ24" s="138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45" t="s">
        <v>18</v>
      </c>
      <c r="C25" s="46"/>
      <c r="D25" s="47"/>
      <c r="E25" s="25">
        <f>SUM(U20)</f>
        <v>95</v>
      </c>
      <c r="F25" s="25">
        <f>SUM(V20)</f>
        <v>1</v>
      </c>
      <c r="G25" s="25">
        <f>SUM(W20)</f>
        <v>14</v>
      </c>
      <c r="H25" s="25">
        <f>SUM(X20)</f>
        <v>6</v>
      </c>
      <c r="I25" s="25">
        <f>SUM(Y20)</f>
        <v>203</v>
      </c>
      <c r="J25" s="1"/>
      <c r="K25" s="43">
        <f>PRODUCT((F25+G25)/E25)</f>
        <v>0.15789473684210525</v>
      </c>
      <c r="L25" s="43">
        <f>PRODUCT(H25/E25)</f>
        <v>6.3157894736842107E-2</v>
      </c>
      <c r="M25" s="43">
        <f>PRODUCT(I25/E25)</f>
        <v>2.1368421052631579</v>
      </c>
      <c r="N25" s="27">
        <f>PRODUCT(I25/O25)</f>
        <v>0.39571150097465885</v>
      </c>
      <c r="O25" s="23">
        <v>513</v>
      </c>
      <c r="P25" s="139" t="s">
        <v>79</v>
      </c>
      <c r="Q25" s="140"/>
      <c r="R25" s="141" t="s">
        <v>40</v>
      </c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2" t="s">
        <v>41</v>
      </c>
      <c r="AD25" s="143"/>
      <c r="AE25" s="144" t="s">
        <v>49</v>
      </c>
      <c r="AF25" s="141"/>
      <c r="AG25" s="141"/>
      <c r="AH25" s="141"/>
      <c r="AI25" s="141"/>
      <c r="AJ25" s="145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48" t="s">
        <v>19</v>
      </c>
      <c r="C26" s="49"/>
      <c r="D26" s="50"/>
      <c r="E26" s="29"/>
      <c r="F26" s="29"/>
      <c r="G26" s="29"/>
      <c r="H26" s="29"/>
      <c r="I26" s="29"/>
      <c r="J26" s="1"/>
      <c r="K26" s="51"/>
      <c r="L26" s="51"/>
      <c r="M26" s="51"/>
      <c r="N26" s="52"/>
      <c r="O26" s="23"/>
      <c r="P26" s="139" t="s">
        <v>80</v>
      </c>
      <c r="Q26" s="140"/>
      <c r="R26" s="141" t="s">
        <v>40</v>
      </c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2" t="s">
        <v>41</v>
      </c>
      <c r="AD26" s="143"/>
      <c r="AE26" s="144" t="s">
        <v>49</v>
      </c>
      <c r="AF26" s="141"/>
      <c r="AG26" s="141"/>
      <c r="AH26" s="141"/>
      <c r="AI26" s="141"/>
      <c r="AJ26" s="145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3" t="s">
        <v>20</v>
      </c>
      <c r="C27" s="54"/>
      <c r="D27" s="55"/>
      <c r="E27" s="18">
        <f>SUM(E24:E26)</f>
        <v>332</v>
      </c>
      <c r="F27" s="18">
        <f>SUM(F24:F26)</f>
        <v>1</v>
      </c>
      <c r="G27" s="18">
        <f>SUM(G24:G26)</f>
        <v>63</v>
      </c>
      <c r="H27" s="18">
        <f>SUM(H24:H26)</f>
        <v>53</v>
      </c>
      <c r="I27" s="18">
        <f>SUM(I24:I26)</f>
        <v>761</v>
      </c>
      <c r="J27" s="1"/>
      <c r="K27" s="56">
        <f>PRODUCT((F27+G27)/E27)</f>
        <v>0.19277108433734941</v>
      </c>
      <c r="L27" s="56">
        <f>PRODUCT(H27/E27)</f>
        <v>0.15963855421686746</v>
      </c>
      <c r="M27" s="56">
        <f>PRODUCT(I27/E27)</f>
        <v>2.2921686746987953</v>
      </c>
      <c r="N27" s="31">
        <f>PRODUCT(I27/O27)</f>
        <v>0.41450764179583621</v>
      </c>
      <c r="O27" s="23">
        <f>SUM(O24:O26)</f>
        <v>1835.9130767843044</v>
      </c>
      <c r="P27" s="146" t="s">
        <v>24</v>
      </c>
      <c r="Q27" s="147"/>
      <c r="R27" s="148" t="s">
        <v>71</v>
      </c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 t="s">
        <v>70</v>
      </c>
      <c r="AD27" s="150"/>
      <c r="AE27" s="74" t="s">
        <v>72</v>
      </c>
      <c r="AF27" s="148"/>
      <c r="AG27" s="148"/>
      <c r="AH27" s="148"/>
      <c r="AI27" s="148"/>
      <c r="AJ27" s="15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3"/>
      <c r="P28" s="23"/>
      <c r="Q28" s="23"/>
      <c r="R28" s="23"/>
      <c r="S28" s="23"/>
      <c r="T28" s="23"/>
      <c r="U28" s="1"/>
      <c r="V28" s="37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 t="s">
        <v>44</v>
      </c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3"/>
      <c r="P29" s="23"/>
      <c r="Q29" s="23"/>
      <c r="R29" s="23"/>
      <c r="S29" s="23"/>
      <c r="T29" s="23"/>
      <c r="U29" s="1"/>
      <c r="V29" s="37"/>
      <c r="W29" s="1"/>
      <c r="X29" s="1"/>
      <c r="Y29" s="23"/>
      <c r="Z29" s="23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3"/>
      <c r="P30" s="23"/>
      <c r="Q30" s="23"/>
      <c r="R30" s="23"/>
      <c r="S30" s="23"/>
      <c r="T30" s="23"/>
      <c r="U30" s="1"/>
      <c r="V30" s="37"/>
      <c r="W30" s="1"/>
      <c r="X30" s="1"/>
      <c r="Y30" s="23"/>
      <c r="Z30" s="23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3"/>
      <c r="P31" s="23"/>
      <c r="Q31" s="23"/>
      <c r="R31" s="23"/>
      <c r="S31" s="23"/>
      <c r="T31" s="23"/>
      <c r="U31" s="1"/>
      <c r="V31" s="37"/>
      <c r="W31" s="1"/>
      <c r="X31" s="1"/>
      <c r="Y31" s="23"/>
      <c r="Z31" s="23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3"/>
      <c r="P32" s="23"/>
      <c r="Q32" s="23"/>
      <c r="R32" s="23"/>
      <c r="S32" s="23"/>
      <c r="T32" s="23"/>
      <c r="U32" s="1"/>
      <c r="V32" s="37"/>
      <c r="W32" s="1"/>
      <c r="X32" s="1"/>
      <c r="Y32" s="23"/>
      <c r="Z32" s="23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3"/>
      <c r="P33" s="23"/>
      <c r="Q33" s="23"/>
      <c r="R33" s="23"/>
      <c r="S33" s="23"/>
      <c r="T33" s="23"/>
      <c r="U33" s="1"/>
      <c r="V33" s="37"/>
      <c r="W33" s="1"/>
      <c r="X33" s="1"/>
      <c r="Y33" s="23"/>
      <c r="Z33" s="23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3"/>
      <c r="P34" s="23"/>
      <c r="Q34" s="23"/>
      <c r="R34" s="23"/>
      <c r="S34" s="23"/>
      <c r="T34" s="23"/>
      <c r="U34" s="1"/>
      <c r="V34" s="37"/>
      <c r="W34" s="1"/>
      <c r="X34" s="1"/>
      <c r="Y34" s="23"/>
      <c r="Z34" s="23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3"/>
      <c r="P35" s="23"/>
      <c r="Q35" s="23"/>
      <c r="R35" s="23"/>
      <c r="S35" s="23"/>
      <c r="T35" s="23"/>
      <c r="U35" s="1"/>
      <c r="V35" s="37"/>
      <c r="W35" s="1"/>
      <c r="X35" s="1"/>
      <c r="Y35" s="23"/>
      <c r="Z35" s="23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3"/>
      <c r="P36" s="23"/>
      <c r="Q36" s="23"/>
      <c r="R36" s="23"/>
      <c r="S36" s="23"/>
      <c r="T36" s="23"/>
      <c r="U36" s="1"/>
      <c r="V36" s="37"/>
      <c r="W36" s="1"/>
      <c r="X36" s="1"/>
      <c r="Y36" s="23"/>
      <c r="Z36" s="23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3"/>
      <c r="P37" s="23"/>
      <c r="Q37" s="23"/>
      <c r="R37" s="23"/>
      <c r="S37" s="23"/>
      <c r="T37" s="23"/>
      <c r="U37" s="1"/>
      <c r="V37" s="37"/>
      <c r="W37" s="1"/>
      <c r="X37" s="1"/>
      <c r="Y37" s="23"/>
      <c r="Z37" s="23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3"/>
      <c r="P38" s="23"/>
      <c r="Q38" s="23"/>
      <c r="R38" s="23"/>
      <c r="S38" s="23"/>
      <c r="T38" s="23"/>
      <c r="U38" s="1"/>
      <c r="V38" s="37"/>
      <c r="W38" s="1"/>
      <c r="X38" s="1"/>
      <c r="Y38" s="23"/>
      <c r="Z38" s="23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3"/>
      <c r="P39" s="23"/>
      <c r="Q39" s="23"/>
      <c r="R39" s="23"/>
      <c r="S39" s="23"/>
      <c r="T39" s="23"/>
      <c r="U39" s="1"/>
      <c r="V39" s="37"/>
      <c r="W39" s="1"/>
      <c r="X39" s="1"/>
      <c r="Y39" s="23"/>
      <c r="Z39" s="23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3"/>
      <c r="P40" s="23"/>
      <c r="Q40" s="23"/>
      <c r="R40" s="23"/>
      <c r="S40" s="23"/>
      <c r="T40" s="23"/>
      <c r="U40" s="1"/>
      <c r="V40" s="37"/>
      <c r="W40" s="1"/>
      <c r="X40" s="1"/>
      <c r="Y40" s="23"/>
      <c r="Z40" s="23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3"/>
      <c r="P41" s="23"/>
      <c r="Q41" s="23"/>
      <c r="R41" s="23"/>
      <c r="S41" s="23"/>
      <c r="T41" s="23"/>
      <c r="U41" s="1"/>
      <c r="V41" s="37"/>
      <c r="W41" s="1"/>
      <c r="X41" s="1"/>
      <c r="Y41" s="23"/>
      <c r="Z41" s="23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3"/>
      <c r="P42" s="23"/>
      <c r="Q42" s="23"/>
      <c r="R42" s="23"/>
      <c r="S42" s="23"/>
      <c r="T42" s="23"/>
      <c r="U42" s="1"/>
      <c r="V42" s="37"/>
      <c r="W42" s="1"/>
      <c r="X42" s="1"/>
      <c r="Y42" s="23"/>
      <c r="Z42" s="23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3"/>
      <c r="P43" s="23"/>
      <c r="Q43" s="23"/>
      <c r="R43" s="23"/>
      <c r="S43" s="23"/>
      <c r="T43" s="23"/>
      <c r="U43" s="1"/>
      <c r="V43" s="37"/>
      <c r="W43" s="1"/>
      <c r="X43" s="1"/>
      <c r="Y43" s="23"/>
      <c r="Z43" s="23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3"/>
      <c r="P44" s="23"/>
      <c r="Q44" s="23"/>
      <c r="R44" s="23"/>
      <c r="S44" s="23"/>
      <c r="T44" s="23"/>
      <c r="U44" s="1"/>
      <c r="V44" s="37"/>
      <c r="W44" s="1"/>
      <c r="X44" s="1"/>
      <c r="Y44" s="23"/>
      <c r="Z44" s="23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3"/>
      <c r="P45" s="23"/>
      <c r="Q45" s="23"/>
      <c r="R45" s="23"/>
      <c r="S45" s="23"/>
      <c r="T45" s="23"/>
      <c r="U45" s="1"/>
      <c r="V45" s="37"/>
      <c r="W45" s="1"/>
      <c r="X45" s="1"/>
      <c r="Y45" s="23"/>
      <c r="Z45" s="23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3"/>
      <c r="P46" s="23"/>
      <c r="Q46" s="23"/>
      <c r="R46" s="23"/>
      <c r="S46" s="23"/>
      <c r="T46" s="23"/>
      <c r="U46" s="1"/>
      <c r="V46" s="37"/>
      <c r="W46" s="1"/>
      <c r="X46" s="1"/>
      <c r="Y46" s="23"/>
      <c r="Z46" s="23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3"/>
      <c r="P47" s="23"/>
      <c r="Q47" s="23"/>
      <c r="R47" s="23"/>
      <c r="S47" s="23"/>
      <c r="T47" s="23"/>
      <c r="U47" s="1"/>
      <c r="V47" s="37"/>
      <c r="W47" s="1"/>
      <c r="X47" s="1"/>
      <c r="Y47" s="23"/>
      <c r="Z47" s="23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3"/>
      <c r="P48" s="23"/>
      <c r="Q48" s="23"/>
      <c r="R48" s="23"/>
      <c r="S48" s="23"/>
      <c r="T48" s="23"/>
      <c r="U48" s="1"/>
      <c r="V48" s="37"/>
      <c r="W48" s="1"/>
      <c r="X48" s="1"/>
      <c r="Y48" s="23"/>
      <c r="Z48" s="23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3"/>
      <c r="P49" s="23"/>
      <c r="Q49" s="23"/>
      <c r="R49" s="23"/>
      <c r="S49" s="23"/>
      <c r="T49" s="23"/>
      <c r="U49" s="1"/>
      <c r="V49" s="37"/>
      <c r="W49" s="1"/>
      <c r="X49" s="1"/>
      <c r="Y49" s="23"/>
      <c r="Z49" s="23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3"/>
      <c r="P50" s="23"/>
      <c r="Q50" s="23"/>
      <c r="R50" s="23"/>
      <c r="S50" s="23"/>
      <c r="T50" s="23"/>
      <c r="U50" s="1"/>
      <c r="V50" s="37"/>
      <c r="W50" s="1"/>
      <c r="X50" s="1"/>
      <c r="Y50" s="23"/>
      <c r="Z50" s="23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3"/>
      <c r="P51" s="23"/>
      <c r="Q51" s="23"/>
      <c r="R51" s="23"/>
      <c r="S51" s="23"/>
      <c r="T51" s="23"/>
      <c r="U51" s="1"/>
      <c r="V51" s="37"/>
      <c r="W51" s="1"/>
      <c r="X51" s="1"/>
      <c r="Y51" s="23"/>
      <c r="Z51" s="23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3"/>
      <c r="P52" s="23"/>
      <c r="Q52" s="23"/>
      <c r="R52" s="23"/>
      <c r="S52" s="23"/>
      <c r="T52" s="23"/>
      <c r="U52" s="1"/>
      <c r="V52" s="37"/>
      <c r="W52" s="1"/>
      <c r="X52" s="1"/>
      <c r="Y52" s="23"/>
      <c r="Z52" s="23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3"/>
      <c r="P53" s="23"/>
      <c r="Q53" s="23"/>
      <c r="R53" s="23"/>
      <c r="S53" s="23"/>
      <c r="T53" s="23"/>
      <c r="U53" s="1"/>
      <c r="V53" s="37"/>
      <c r="W53" s="1"/>
      <c r="X53" s="1"/>
      <c r="Y53" s="23"/>
      <c r="Z53" s="23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3"/>
      <c r="P54" s="23"/>
      <c r="Q54" s="23"/>
      <c r="R54" s="23"/>
      <c r="S54" s="23"/>
      <c r="T54" s="23"/>
      <c r="U54" s="1"/>
      <c r="V54" s="37"/>
      <c r="W54" s="1"/>
      <c r="X54" s="1"/>
      <c r="Y54" s="23"/>
      <c r="Z54" s="23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3"/>
      <c r="P55" s="23"/>
      <c r="Q55" s="23"/>
      <c r="R55" s="23"/>
      <c r="S55" s="23"/>
      <c r="T55" s="23"/>
      <c r="U55" s="1"/>
      <c r="V55" s="37"/>
      <c r="W55" s="1"/>
      <c r="X55" s="1"/>
      <c r="Y55" s="23"/>
      <c r="Z55" s="23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3"/>
      <c r="P56" s="23"/>
      <c r="Q56" s="23"/>
      <c r="R56" s="23"/>
      <c r="S56" s="23"/>
      <c r="T56" s="23"/>
      <c r="U56" s="1"/>
      <c r="V56" s="37"/>
      <c r="W56" s="1"/>
      <c r="X56" s="1"/>
      <c r="Y56" s="23"/>
      <c r="Z56" s="23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3"/>
      <c r="P57" s="23"/>
      <c r="Q57" s="23"/>
      <c r="R57" s="23"/>
      <c r="S57" s="23"/>
      <c r="T57" s="23"/>
      <c r="U57" s="1"/>
      <c r="V57" s="37"/>
      <c r="W57" s="1"/>
      <c r="X57" s="1"/>
      <c r="Y57" s="23"/>
      <c r="Z57" s="23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3"/>
      <c r="P58" s="23"/>
      <c r="Q58" s="23"/>
      <c r="R58" s="23"/>
      <c r="S58" s="23"/>
      <c r="T58" s="23"/>
      <c r="U58" s="1"/>
      <c r="V58" s="37"/>
      <c r="W58" s="1"/>
      <c r="X58" s="1"/>
      <c r="Y58" s="23"/>
      <c r="Z58" s="23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3"/>
      <c r="P59" s="23"/>
      <c r="Q59" s="23"/>
      <c r="R59" s="23"/>
      <c r="S59" s="23"/>
      <c r="T59" s="23"/>
      <c r="U59" s="1"/>
      <c r="V59" s="37"/>
      <c r="W59" s="1"/>
      <c r="X59" s="1"/>
      <c r="Y59" s="23"/>
      <c r="Z59" s="23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3"/>
      <c r="P60" s="23"/>
      <c r="Q60" s="23"/>
      <c r="R60" s="23"/>
      <c r="S60" s="23"/>
      <c r="T60" s="23"/>
      <c r="U60" s="1"/>
      <c r="V60" s="37"/>
      <c r="W60" s="1"/>
      <c r="X60" s="1"/>
      <c r="Y60" s="23"/>
      <c r="Z60" s="23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3"/>
      <c r="P61" s="23"/>
      <c r="Q61" s="23"/>
      <c r="R61" s="23"/>
      <c r="S61" s="23"/>
      <c r="T61" s="23"/>
      <c r="U61" s="1"/>
      <c r="V61" s="37"/>
      <c r="W61" s="1"/>
      <c r="X61" s="1"/>
      <c r="Y61" s="23"/>
      <c r="Z61" s="23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3"/>
      <c r="P62" s="23"/>
      <c r="Q62" s="23"/>
      <c r="R62" s="23"/>
      <c r="S62" s="23"/>
      <c r="T62" s="23"/>
      <c r="U62" s="1"/>
      <c r="V62" s="37"/>
      <c r="W62" s="1"/>
      <c r="X62" s="1"/>
      <c r="Y62" s="23"/>
      <c r="Z62" s="23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3"/>
      <c r="P63" s="23"/>
      <c r="Q63" s="23"/>
      <c r="R63" s="23"/>
      <c r="S63" s="23"/>
      <c r="T63" s="23"/>
      <c r="U63" s="1"/>
      <c r="V63" s="37"/>
      <c r="W63" s="1"/>
      <c r="X63" s="1"/>
      <c r="Y63" s="23"/>
      <c r="Z63" s="23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3"/>
      <c r="P64" s="23"/>
      <c r="Q64" s="23"/>
      <c r="R64" s="23"/>
      <c r="S64" s="23"/>
      <c r="T64" s="23"/>
      <c r="U64" s="1"/>
      <c r="V64" s="37"/>
      <c r="W64" s="1"/>
      <c r="X64" s="1"/>
      <c r="Y64" s="23"/>
      <c r="Z64" s="23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3"/>
      <c r="P65" s="23"/>
      <c r="Q65" s="23"/>
      <c r="R65" s="23"/>
      <c r="S65" s="23"/>
      <c r="T65" s="23"/>
      <c r="U65" s="1"/>
      <c r="V65" s="37"/>
      <c r="W65" s="1"/>
      <c r="X65" s="1"/>
      <c r="Y65" s="23"/>
      <c r="Z65" s="23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3"/>
      <c r="P66" s="23"/>
      <c r="Q66" s="23"/>
      <c r="R66" s="23"/>
      <c r="S66" s="23"/>
      <c r="T66" s="23"/>
      <c r="U66" s="1"/>
      <c r="V66" s="37"/>
      <c r="W66" s="1"/>
      <c r="X66" s="1"/>
      <c r="Y66" s="23"/>
      <c r="Z66" s="23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3"/>
      <c r="P67" s="23"/>
      <c r="Q67" s="23"/>
      <c r="R67" s="23"/>
      <c r="S67" s="23"/>
      <c r="T67" s="23"/>
      <c r="U67" s="1"/>
      <c r="V67" s="37"/>
      <c r="W67" s="1"/>
      <c r="X67" s="1"/>
      <c r="Y67" s="23"/>
      <c r="Z67" s="23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3"/>
      <c r="P68" s="23"/>
      <c r="Q68" s="23"/>
      <c r="R68" s="23"/>
      <c r="S68" s="23"/>
      <c r="T68" s="23"/>
      <c r="U68" s="1"/>
      <c r="V68" s="37"/>
      <c r="W68" s="1"/>
      <c r="X68" s="1"/>
      <c r="Y68" s="23"/>
      <c r="Z68" s="23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3"/>
      <c r="P69" s="23"/>
      <c r="Q69" s="23"/>
      <c r="R69" s="23"/>
      <c r="S69" s="23"/>
      <c r="T69" s="23"/>
      <c r="U69" s="1"/>
      <c r="V69" s="37"/>
      <c r="W69" s="1"/>
      <c r="X69" s="1"/>
      <c r="Y69" s="23"/>
      <c r="Z69" s="23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3"/>
      <c r="P70" s="23"/>
      <c r="Q70" s="23"/>
      <c r="R70" s="23"/>
      <c r="S70" s="23"/>
      <c r="T70" s="23"/>
      <c r="U70" s="1"/>
      <c r="V70" s="37"/>
      <c r="W70" s="1"/>
      <c r="X70" s="1"/>
      <c r="Y70" s="23"/>
      <c r="Z70" s="23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3"/>
      <c r="P71" s="23"/>
      <c r="Q71" s="23"/>
      <c r="R71" s="23"/>
      <c r="S71" s="23"/>
      <c r="T71" s="23"/>
      <c r="U71" s="1"/>
      <c r="V71" s="37"/>
      <c r="W71" s="1"/>
      <c r="X71" s="1"/>
      <c r="Y71" s="23"/>
      <c r="Z71" s="23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3"/>
      <c r="P72" s="23"/>
      <c r="Q72" s="23"/>
      <c r="R72" s="23"/>
      <c r="S72" s="23"/>
      <c r="T72" s="23"/>
      <c r="U72" s="1"/>
      <c r="V72" s="37"/>
      <c r="W72" s="1"/>
      <c r="X72" s="1"/>
      <c r="Y72" s="23"/>
      <c r="Z72" s="23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3"/>
      <c r="P73" s="23"/>
      <c r="Q73" s="23"/>
      <c r="R73" s="23"/>
      <c r="S73" s="23"/>
      <c r="T73" s="23"/>
      <c r="U73" s="1"/>
      <c r="V73" s="37"/>
      <c r="W73" s="1"/>
      <c r="X73" s="1"/>
      <c r="Y73" s="23"/>
      <c r="Z73" s="23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3"/>
      <c r="P74" s="23"/>
      <c r="Q74" s="23"/>
      <c r="R74" s="23"/>
      <c r="S74" s="23"/>
      <c r="T74" s="23"/>
      <c r="U74" s="1"/>
      <c r="V74" s="37"/>
      <c r="W74" s="1"/>
      <c r="X74" s="1"/>
      <c r="Y74" s="23"/>
      <c r="Z74" s="23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3"/>
      <c r="P75" s="23"/>
      <c r="Q75" s="23"/>
      <c r="R75" s="23"/>
      <c r="S75" s="23"/>
      <c r="T75" s="23"/>
      <c r="U75" s="1"/>
      <c r="V75" s="37"/>
      <c r="W75" s="1"/>
      <c r="X75" s="1"/>
      <c r="Y75" s="23"/>
      <c r="Z75" s="23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3"/>
      <c r="P76" s="23"/>
      <c r="Q76" s="23"/>
      <c r="R76" s="23"/>
      <c r="S76" s="23"/>
      <c r="T76" s="23"/>
      <c r="U76" s="1"/>
      <c r="V76" s="37"/>
      <c r="W76" s="1"/>
      <c r="X76" s="1"/>
      <c r="Y76" s="23"/>
      <c r="Z76" s="23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3"/>
      <c r="P77" s="23"/>
      <c r="Q77" s="23"/>
      <c r="R77" s="23"/>
      <c r="S77" s="23"/>
      <c r="T77" s="23"/>
      <c r="U77" s="1"/>
      <c r="V77" s="37"/>
      <c r="W77" s="1"/>
      <c r="X77" s="1"/>
      <c r="Y77" s="23"/>
      <c r="Z77" s="23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3"/>
      <c r="P78" s="23"/>
      <c r="Q78" s="23"/>
      <c r="R78" s="23"/>
      <c r="S78" s="23"/>
      <c r="T78" s="23"/>
      <c r="U78" s="1"/>
      <c r="V78" s="37"/>
      <c r="W78" s="1"/>
      <c r="X78" s="1"/>
      <c r="Y78" s="23"/>
      <c r="Z78" s="23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3"/>
      <c r="P79" s="23"/>
      <c r="Q79" s="23"/>
      <c r="R79" s="23"/>
      <c r="S79" s="23"/>
      <c r="T79" s="23"/>
      <c r="U79" s="1"/>
      <c r="V79" s="37"/>
      <c r="W79" s="1"/>
      <c r="X79" s="1"/>
      <c r="Y79" s="23"/>
      <c r="Z79" s="23"/>
      <c r="AA79" s="57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3"/>
      <c r="P80" s="23"/>
      <c r="Q80" s="23"/>
      <c r="R80" s="23"/>
      <c r="S80" s="23"/>
      <c r="T80" s="23"/>
      <c r="U80" s="1"/>
      <c r="V80" s="37"/>
      <c r="W80" s="1"/>
      <c r="X80" s="1"/>
      <c r="Y80" s="23"/>
      <c r="Z80" s="23"/>
      <c r="AA80" s="57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3"/>
      <c r="P81" s="23"/>
      <c r="Q81" s="23"/>
      <c r="R81" s="23"/>
      <c r="S81" s="23"/>
      <c r="T81" s="23"/>
      <c r="U81" s="1"/>
      <c r="V81" s="37"/>
      <c r="W81" s="1"/>
      <c r="X81" s="1"/>
      <c r="Y81" s="23"/>
      <c r="Z81" s="23"/>
      <c r="AA81" s="57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3"/>
      <c r="P82" s="23"/>
      <c r="Q82" s="23"/>
      <c r="R82" s="23"/>
      <c r="S82" s="23"/>
      <c r="T82" s="23"/>
      <c r="U82" s="1"/>
      <c r="V82" s="37"/>
      <c r="W82" s="1"/>
      <c r="X82" s="1"/>
      <c r="Y82" s="23"/>
      <c r="Z82" s="23"/>
      <c r="AA82" s="57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3"/>
      <c r="P83" s="23"/>
      <c r="Q83" s="23"/>
      <c r="R83" s="23"/>
      <c r="S83" s="23"/>
      <c r="T83" s="23"/>
      <c r="U83" s="1"/>
      <c r="V83" s="37"/>
      <c r="W83" s="1"/>
      <c r="X83" s="1"/>
      <c r="Y83" s="23"/>
      <c r="Z83" s="23"/>
      <c r="AA83" s="57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3"/>
      <c r="P84" s="23"/>
      <c r="Q84" s="23"/>
      <c r="R84" s="23"/>
      <c r="S84" s="23"/>
      <c r="T84" s="23"/>
      <c r="U84" s="1"/>
      <c r="V84" s="37"/>
      <c r="W84" s="1"/>
      <c r="X84" s="1"/>
      <c r="Y84" s="23"/>
      <c r="Z84" s="23"/>
      <c r="AA84" s="57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3"/>
      <c r="P85" s="23"/>
      <c r="Q85" s="23"/>
      <c r="R85" s="23"/>
      <c r="S85" s="23"/>
      <c r="T85" s="23"/>
      <c r="U85" s="1"/>
      <c r="V85" s="37"/>
      <c r="W85" s="1"/>
      <c r="X85" s="1"/>
      <c r="Y85" s="23"/>
      <c r="Z85" s="23"/>
      <c r="AA85" s="57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3"/>
      <c r="P86" s="23"/>
      <c r="Q86" s="23"/>
      <c r="R86" s="23"/>
      <c r="S86" s="23"/>
      <c r="T86" s="23"/>
      <c r="U86" s="1"/>
      <c r="V86" s="37"/>
      <c r="W86" s="1"/>
      <c r="X86" s="1"/>
      <c r="Y86" s="23"/>
      <c r="Z86" s="23"/>
      <c r="AA86" s="57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3"/>
      <c r="P87" s="23"/>
      <c r="Q87" s="23"/>
      <c r="R87" s="23"/>
      <c r="S87" s="23"/>
      <c r="T87" s="23"/>
      <c r="U87" s="1"/>
      <c r="V87" s="37"/>
      <c r="W87" s="1"/>
      <c r="X87" s="1"/>
      <c r="Y87" s="23"/>
      <c r="Z87" s="23"/>
      <c r="AA87" s="57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3"/>
      <c r="P88" s="23"/>
      <c r="Q88" s="23"/>
      <c r="R88" s="23"/>
      <c r="S88" s="23"/>
      <c r="T88" s="23"/>
      <c r="U88" s="1"/>
      <c r="V88" s="37"/>
      <c r="W88" s="1"/>
      <c r="X88" s="1"/>
      <c r="Y88" s="23"/>
      <c r="Z88" s="23"/>
      <c r="AA88" s="57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3"/>
      <c r="P89" s="23"/>
      <c r="Q89" s="23"/>
      <c r="R89" s="23"/>
      <c r="S89" s="23"/>
      <c r="T89" s="23"/>
      <c r="U89" s="1"/>
      <c r="V89" s="37"/>
      <c r="W89" s="1"/>
      <c r="X89" s="1"/>
      <c r="Y89" s="23"/>
      <c r="Z89" s="23"/>
      <c r="AA89" s="57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3"/>
      <c r="P90" s="23"/>
      <c r="Q90" s="23"/>
      <c r="R90" s="23"/>
      <c r="S90" s="23"/>
      <c r="T90" s="23"/>
      <c r="U90" s="1"/>
      <c r="V90" s="37"/>
      <c r="W90" s="1"/>
      <c r="X90" s="1"/>
      <c r="Y90" s="23"/>
      <c r="Z90" s="23"/>
      <c r="AA90" s="57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3"/>
      <c r="P91" s="23"/>
      <c r="Q91" s="23"/>
      <c r="R91" s="23"/>
      <c r="S91" s="23"/>
      <c r="T91" s="23"/>
      <c r="U91" s="1"/>
      <c r="V91" s="37"/>
      <c r="W91" s="1"/>
      <c r="X91" s="1"/>
      <c r="Y91" s="23"/>
      <c r="Z91" s="23"/>
      <c r="AA91" s="57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3"/>
      <c r="P92" s="23"/>
      <c r="Q92" s="23"/>
      <c r="R92" s="23"/>
      <c r="S92" s="23"/>
      <c r="T92" s="23"/>
      <c r="U92" s="1"/>
      <c r="V92" s="37"/>
      <c r="W92" s="1"/>
      <c r="X92" s="1"/>
      <c r="Y92" s="23"/>
      <c r="Z92" s="23"/>
      <c r="AA92" s="57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3"/>
      <c r="P93" s="23"/>
      <c r="Q93" s="23"/>
      <c r="R93" s="23"/>
      <c r="S93" s="23"/>
      <c r="T93" s="23"/>
      <c r="U93" s="1"/>
      <c r="V93" s="37"/>
      <c r="W93" s="1"/>
      <c r="X93" s="1"/>
      <c r="Y93" s="23"/>
      <c r="Z93" s="23"/>
      <c r="AA93" s="57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3"/>
      <c r="P94" s="23"/>
      <c r="Q94" s="23"/>
      <c r="R94" s="23"/>
      <c r="S94" s="23"/>
      <c r="T94" s="23"/>
      <c r="U94" s="1"/>
      <c r="V94" s="37"/>
      <c r="W94" s="1"/>
      <c r="X94" s="1"/>
      <c r="Y94" s="23"/>
      <c r="Z94" s="23"/>
      <c r="AA94" s="57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3"/>
      <c r="P95" s="23"/>
      <c r="Q95" s="23"/>
      <c r="R95" s="23"/>
      <c r="S95" s="23"/>
      <c r="T95" s="23"/>
      <c r="U95" s="1"/>
      <c r="V95" s="37"/>
      <c r="W95" s="1"/>
      <c r="X95" s="1"/>
      <c r="Y95" s="23"/>
      <c r="Z95" s="23"/>
      <c r="AA95" s="57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3"/>
      <c r="P96" s="23"/>
      <c r="Q96" s="23"/>
      <c r="R96" s="23"/>
      <c r="S96" s="23"/>
      <c r="T96" s="23"/>
      <c r="U96" s="1"/>
      <c r="V96" s="37"/>
      <c r="W96" s="1"/>
      <c r="X96" s="1"/>
      <c r="Y96" s="23"/>
      <c r="Z96" s="23"/>
      <c r="AA96" s="57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3"/>
      <c r="P97" s="23"/>
      <c r="Q97" s="23"/>
      <c r="R97" s="23"/>
      <c r="S97" s="23"/>
      <c r="T97" s="23"/>
      <c r="U97" s="1"/>
      <c r="V97" s="37"/>
      <c r="W97" s="1"/>
      <c r="X97" s="1"/>
      <c r="Y97" s="23"/>
      <c r="Z97" s="23"/>
      <c r="AA97" s="57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3"/>
      <c r="P98" s="23"/>
      <c r="Q98" s="23"/>
      <c r="R98" s="23"/>
      <c r="S98" s="23"/>
      <c r="T98" s="23"/>
      <c r="U98" s="1"/>
      <c r="V98" s="37"/>
      <c r="W98" s="1"/>
      <c r="X98" s="1"/>
      <c r="Y98" s="23"/>
      <c r="Z98" s="23"/>
      <c r="AA98" s="57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3"/>
      <c r="P99" s="23"/>
      <c r="Q99" s="23"/>
      <c r="R99" s="23"/>
      <c r="S99" s="23"/>
      <c r="T99" s="23"/>
      <c r="U99" s="1"/>
      <c r="V99" s="37"/>
      <c r="W99" s="1"/>
      <c r="X99" s="1"/>
      <c r="Y99" s="23"/>
      <c r="Z99" s="23"/>
      <c r="AA99" s="57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3"/>
      <c r="P100" s="23"/>
      <c r="Q100" s="23"/>
      <c r="R100" s="23"/>
      <c r="S100" s="23"/>
      <c r="T100" s="23"/>
      <c r="U100" s="1"/>
      <c r="V100" s="37"/>
      <c r="W100" s="1"/>
      <c r="X100" s="1"/>
      <c r="Y100" s="23"/>
      <c r="Z100" s="23"/>
      <c r="AA100" s="57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3"/>
      <c r="P101" s="23"/>
      <c r="Q101" s="23"/>
      <c r="R101" s="23"/>
      <c r="S101" s="23"/>
      <c r="T101" s="23"/>
      <c r="U101" s="1"/>
      <c r="V101" s="37"/>
      <c r="W101" s="1"/>
      <c r="X101" s="1"/>
      <c r="Y101" s="23"/>
      <c r="Z101" s="23"/>
      <c r="AA101" s="57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3"/>
      <c r="P102" s="23"/>
      <c r="Q102" s="23"/>
      <c r="R102" s="23"/>
      <c r="S102" s="23"/>
      <c r="T102" s="23"/>
      <c r="U102" s="1"/>
      <c r="V102" s="37"/>
      <c r="W102" s="1"/>
      <c r="X102" s="1"/>
      <c r="Y102" s="23"/>
      <c r="Z102" s="23"/>
      <c r="AA102" s="57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3"/>
      <c r="P103" s="23"/>
      <c r="Q103" s="23"/>
      <c r="R103" s="23"/>
      <c r="S103" s="23"/>
      <c r="T103" s="23"/>
      <c r="U103" s="1"/>
      <c r="V103" s="37"/>
      <c r="W103" s="1"/>
      <c r="X103" s="1"/>
      <c r="Y103" s="23"/>
      <c r="Z103" s="23"/>
      <c r="AA103" s="57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3"/>
      <c r="P104" s="23"/>
      <c r="Q104" s="23"/>
      <c r="R104" s="23"/>
      <c r="S104" s="23"/>
      <c r="T104" s="23"/>
      <c r="U104" s="1"/>
      <c r="V104" s="37"/>
      <c r="W104" s="1"/>
      <c r="X104" s="1"/>
      <c r="Y104" s="23"/>
      <c r="Z104" s="23"/>
      <c r="AA104" s="57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3"/>
      <c r="P105" s="23"/>
      <c r="Q105" s="23"/>
      <c r="R105" s="23"/>
      <c r="S105" s="23"/>
      <c r="T105" s="23"/>
      <c r="U105" s="1"/>
      <c r="V105" s="37"/>
      <c r="W105" s="1"/>
      <c r="X105" s="1"/>
      <c r="Y105" s="23"/>
      <c r="Z105" s="23"/>
      <c r="AA105" s="57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3"/>
      <c r="P106" s="23"/>
      <c r="Q106" s="23"/>
      <c r="R106" s="23"/>
      <c r="S106" s="23"/>
      <c r="T106" s="23"/>
      <c r="U106" s="1"/>
      <c r="V106" s="37"/>
      <c r="W106" s="1"/>
      <c r="X106" s="1"/>
      <c r="Y106" s="23"/>
      <c r="Z106" s="23"/>
      <c r="AA106" s="57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3"/>
      <c r="P107" s="23"/>
      <c r="Q107" s="23"/>
      <c r="R107" s="23"/>
      <c r="S107" s="23"/>
      <c r="T107" s="23"/>
      <c r="U107" s="1"/>
      <c r="V107" s="37"/>
      <c r="W107" s="1"/>
      <c r="X107" s="1"/>
      <c r="Y107" s="23"/>
      <c r="Z107" s="23"/>
      <c r="AA107" s="57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3"/>
      <c r="P108" s="23"/>
      <c r="Q108" s="23"/>
      <c r="R108" s="23"/>
      <c r="S108" s="23"/>
      <c r="T108" s="23"/>
      <c r="U108" s="1"/>
      <c r="V108" s="37"/>
      <c r="W108" s="1"/>
      <c r="X108" s="1"/>
      <c r="Y108" s="23"/>
      <c r="Z108" s="23"/>
      <c r="AA108" s="57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3"/>
      <c r="P109" s="23"/>
      <c r="Q109" s="23"/>
      <c r="R109" s="23"/>
      <c r="S109" s="23"/>
      <c r="T109" s="23"/>
      <c r="U109" s="1"/>
      <c r="V109" s="37"/>
      <c r="W109" s="1"/>
      <c r="X109" s="1"/>
      <c r="Y109" s="23"/>
      <c r="Z109" s="23"/>
      <c r="AA109" s="57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3"/>
      <c r="P110" s="23"/>
      <c r="Q110" s="23"/>
      <c r="R110" s="23"/>
      <c r="S110" s="23"/>
      <c r="T110" s="23"/>
      <c r="U110" s="1"/>
      <c r="V110" s="37"/>
      <c r="W110" s="1"/>
      <c r="X110" s="1"/>
      <c r="Y110" s="23"/>
      <c r="Z110" s="23"/>
      <c r="AA110" s="57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3"/>
      <c r="P111" s="23"/>
      <c r="Q111" s="23"/>
      <c r="R111" s="23"/>
      <c r="S111" s="23"/>
      <c r="T111" s="23"/>
      <c r="U111" s="1"/>
      <c r="V111" s="37"/>
      <c r="W111" s="1"/>
      <c r="X111" s="1"/>
      <c r="Y111" s="23"/>
      <c r="Z111" s="23"/>
      <c r="AA111" s="57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3"/>
      <c r="P112" s="23"/>
      <c r="Q112" s="23"/>
      <c r="R112" s="23"/>
      <c r="S112" s="23"/>
      <c r="T112" s="23"/>
      <c r="U112" s="1"/>
      <c r="V112" s="37"/>
      <c r="W112" s="1"/>
      <c r="X112" s="1"/>
      <c r="Y112" s="23"/>
      <c r="Z112" s="23"/>
      <c r="AA112" s="57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3"/>
      <c r="P113" s="23"/>
      <c r="Q113" s="23"/>
      <c r="R113" s="23"/>
      <c r="S113" s="23"/>
      <c r="T113" s="23"/>
      <c r="U113" s="1"/>
      <c r="V113" s="37"/>
      <c r="W113" s="1"/>
      <c r="X113" s="1"/>
      <c r="Y113" s="23"/>
      <c r="Z113" s="23"/>
      <c r="AA113" s="57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3"/>
      <c r="P114" s="23"/>
      <c r="Q114" s="23"/>
      <c r="R114" s="23"/>
      <c r="S114" s="23"/>
      <c r="T114" s="23"/>
      <c r="U114" s="1"/>
      <c r="V114" s="37"/>
      <c r="W114" s="1"/>
      <c r="X114" s="1"/>
      <c r="Y114" s="23"/>
      <c r="Z114" s="23"/>
      <c r="AA114" s="57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3"/>
      <c r="P115" s="23"/>
      <c r="Q115" s="23"/>
      <c r="R115" s="23"/>
      <c r="S115" s="23"/>
      <c r="T115" s="23"/>
      <c r="U115" s="1"/>
      <c r="V115" s="37"/>
      <c r="W115" s="1"/>
      <c r="X115" s="1"/>
      <c r="Y115" s="23"/>
      <c r="Z115" s="23"/>
      <c r="AA115" s="57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3"/>
      <c r="P116" s="23"/>
      <c r="Q116" s="23"/>
      <c r="R116" s="23"/>
      <c r="S116" s="23"/>
      <c r="T116" s="23"/>
      <c r="U116" s="1"/>
      <c r="V116" s="37"/>
      <c r="W116" s="1"/>
      <c r="X116" s="1"/>
      <c r="Y116" s="23"/>
      <c r="Z116" s="23"/>
      <c r="AA116" s="57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3"/>
      <c r="P117" s="23"/>
      <c r="Q117" s="23"/>
      <c r="R117" s="23"/>
      <c r="S117" s="23"/>
      <c r="T117" s="23"/>
      <c r="U117" s="1"/>
      <c r="V117" s="37"/>
      <c r="W117" s="1"/>
      <c r="X117" s="1"/>
      <c r="Y117" s="23"/>
      <c r="Z117" s="23"/>
      <c r="AA117" s="57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3"/>
      <c r="P118" s="23"/>
      <c r="Q118" s="23"/>
      <c r="R118" s="23"/>
      <c r="S118" s="23"/>
      <c r="T118" s="23"/>
      <c r="U118" s="1"/>
      <c r="V118" s="37"/>
      <c r="W118" s="1"/>
      <c r="X118" s="1"/>
      <c r="Y118" s="23"/>
      <c r="Z118" s="23"/>
      <c r="AA118" s="57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3"/>
      <c r="P119" s="23"/>
      <c r="Q119" s="23"/>
      <c r="R119" s="23"/>
      <c r="S119" s="23"/>
      <c r="T119" s="23"/>
      <c r="U119" s="1"/>
      <c r="V119" s="37"/>
      <c r="W119" s="1"/>
      <c r="X119" s="1"/>
      <c r="Y119" s="23"/>
      <c r="Z119" s="23"/>
      <c r="AA119" s="57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3"/>
      <c r="P120" s="23"/>
      <c r="Q120" s="23"/>
      <c r="R120" s="23"/>
      <c r="S120" s="23"/>
      <c r="T120" s="23"/>
      <c r="U120" s="1"/>
      <c r="V120" s="37"/>
      <c r="W120" s="1"/>
      <c r="X120" s="1"/>
      <c r="Y120" s="23"/>
      <c r="Z120" s="23"/>
      <c r="AA120" s="57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3"/>
      <c r="P121" s="23"/>
      <c r="Q121" s="23"/>
      <c r="R121" s="23"/>
      <c r="S121" s="23"/>
      <c r="T121" s="23"/>
      <c r="U121" s="1"/>
      <c r="V121" s="37"/>
      <c r="W121" s="1"/>
      <c r="X121" s="1"/>
      <c r="Y121" s="23"/>
      <c r="Z121" s="23"/>
      <c r="AA121" s="57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3"/>
      <c r="P122" s="23"/>
      <c r="Q122" s="23"/>
      <c r="R122" s="23"/>
      <c r="S122" s="23"/>
      <c r="T122" s="23"/>
      <c r="U122" s="1"/>
      <c r="V122" s="37"/>
      <c r="W122" s="1"/>
      <c r="X122" s="1"/>
      <c r="Y122" s="23"/>
      <c r="Z122" s="23"/>
      <c r="AA122" s="57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3"/>
      <c r="P123" s="23"/>
      <c r="Q123" s="23"/>
      <c r="R123" s="23"/>
      <c r="S123" s="23"/>
      <c r="T123" s="23"/>
      <c r="U123" s="1"/>
      <c r="V123" s="37"/>
      <c r="W123" s="1"/>
      <c r="X123" s="1"/>
      <c r="Y123" s="23"/>
      <c r="Z123" s="23"/>
      <c r="AA123" s="57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3"/>
      <c r="P124" s="23"/>
      <c r="Q124" s="23"/>
      <c r="R124" s="23"/>
      <c r="S124" s="23"/>
      <c r="T124" s="23"/>
      <c r="U124" s="1"/>
      <c r="V124" s="37"/>
      <c r="W124" s="1"/>
      <c r="X124" s="1"/>
      <c r="Y124" s="23"/>
      <c r="Z124" s="23"/>
      <c r="AA124" s="57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3"/>
      <c r="P125" s="23"/>
      <c r="Q125" s="23"/>
      <c r="R125" s="23"/>
      <c r="S125" s="23"/>
      <c r="T125" s="23"/>
      <c r="U125" s="1"/>
      <c r="V125" s="37"/>
      <c r="W125" s="1"/>
      <c r="X125" s="1"/>
      <c r="Y125" s="23"/>
      <c r="Z125" s="23"/>
      <c r="AA125" s="57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3"/>
      <c r="P126" s="23"/>
      <c r="Q126" s="23"/>
      <c r="R126" s="23"/>
      <c r="S126" s="23"/>
      <c r="T126" s="23"/>
      <c r="U126" s="1"/>
      <c r="V126" s="37"/>
      <c r="W126" s="1"/>
      <c r="X126" s="1"/>
      <c r="Y126" s="23"/>
      <c r="Z126" s="23"/>
      <c r="AA126" s="57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3"/>
      <c r="P127" s="23"/>
      <c r="Q127" s="23"/>
      <c r="R127" s="23"/>
      <c r="S127" s="23"/>
      <c r="T127" s="23"/>
      <c r="U127" s="1"/>
      <c r="V127" s="37"/>
      <c r="W127" s="1"/>
      <c r="X127" s="1"/>
      <c r="Y127" s="23"/>
      <c r="Z127" s="23"/>
      <c r="AA127" s="57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3"/>
      <c r="P128" s="23"/>
      <c r="Q128" s="23"/>
      <c r="R128" s="23"/>
      <c r="S128" s="23"/>
      <c r="T128" s="23"/>
      <c r="U128" s="1"/>
      <c r="V128" s="37"/>
      <c r="W128" s="1"/>
      <c r="X128" s="1"/>
      <c r="Y128" s="23"/>
      <c r="Z128" s="23"/>
      <c r="AA128" s="57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3"/>
      <c r="P129" s="23"/>
      <c r="Q129" s="23"/>
      <c r="R129" s="23"/>
      <c r="S129" s="23"/>
      <c r="T129" s="23"/>
      <c r="U129" s="1"/>
      <c r="V129" s="37"/>
      <c r="W129" s="1"/>
      <c r="X129" s="1"/>
      <c r="Y129" s="23"/>
      <c r="Z129" s="23"/>
      <c r="AA129" s="57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3"/>
      <c r="P130" s="23"/>
      <c r="Q130" s="23"/>
      <c r="R130" s="23"/>
      <c r="S130" s="23"/>
      <c r="T130" s="23"/>
      <c r="U130" s="1"/>
      <c r="V130" s="37"/>
      <c r="W130" s="1"/>
      <c r="X130" s="1"/>
      <c r="Y130" s="23"/>
      <c r="Z130" s="23"/>
      <c r="AA130" s="57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3"/>
      <c r="P131" s="23"/>
      <c r="Q131" s="23"/>
      <c r="R131" s="23"/>
      <c r="S131" s="23"/>
      <c r="T131" s="23"/>
      <c r="U131" s="1"/>
      <c r="V131" s="37"/>
      <c r="W131" s="1"/>
      <c r="X131" s="1"/>
      <c r="Y131" s="23"/>
      <c r="Z131" s="23"/>
      <c r="AA131" s="57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3"/>
      <c r="P132" s="23"/>
      <c r="Q132" s="23"/>
      <c r="R132" s="23"/>
      <c r="S132" s="23"/>
      <c r="T132" s="23"/>
      <c r="U132" s="1"/>
      <c r="V132" s="37"/>
      <c r="W132" s="1"/>
      <c r="X132" s="1"/>
      <c r="Y132" s="23"/>
      <c r="Z132" s="23"/>
      <c r="AA132" s="57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3"/>
      <c r="P133" s="23"/>
      <c r="Q133" s="23"/>
      <c r="R133" s="23"/>
      <c r="S133" s="23"/>
      <c r="T133" s="23"/>
      <c r="U133" s="1"/>
      <c r="V133" s="37"/>
      <c r="W133" s="1"/>
      <c r="X133" s="1"/>
      <c r="Y133" s="23"/>
      <c r="Z133" s="23"/>
      <c r="AA133" s="57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3"/>
      <c r="P134" s="23"/>
      <c r="Q134" s="23"/>
      <c r="R134" s="23"/>
      <c r="S134" s="23"/>
      <c r="T134" s="23"/>
      <c r="U134" s="1"/>
      <c r="V134" s="37"/>
      <c r="W134" s="1"/>
      <c r="X134" s="1"/>
      <c r="Y134" s="23"/>
      <c r="Z134" s="23"/>
      <c r="AA134" s="57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3"/>
      <c r="P135" s="23"/>
      <c r="Q135" s="23"/>
      <c r="R135" s="23"/>
      <c r="S135" s="23"/>
      <c r="T135" s="23"/>
      <c r="U135" s="1"/>
      <c r="V135" s="37"/>
      <c r="W135" s="1"/>
      <c r="X135" s="1"/>
      <c r="Y135" s="23"/>
      <c r="Z135" s="23"/>
      <c r="AA135" s="57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3"/>
      <c r="P136" s="23"/>
      <c r="Q136" s="23"/>
      <c r="R136" s="23"/>
      <c r="S136" s="23"/>
      <c r="T136" s="23"/>
      <c r="U136" s="1"/>
      <c r="V136" s="37"/>
      <c r="W136" s="1"/>
      <c r="X136" s="1"/>
      <c r="Y136" s="23"/>
      <c r="Z136" s="23"/>
      <c r="AA136" s="57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3"/>
      <c r="P137" s="23"/>
      <c r="Q137" s="23"/>
      <c r="R137" s="23"/>
      <c r="S137" s="23"/>
      <c r="T137" s="23"/>
      <c r="U137" s="1"/>
      <c r="V137" s="37"/>
      <c r="W137" s="1"/>
      <c r="X137" s="1"/>
      <c r="Y137" s="23"/>
      <c r="Z137" s="23"/>
      <c r="AA137" s="57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3"/>
      <c r="P138" s="23"/>
      <c r="Q138" s="23"/>
      <c r="R138" s="23"/>
      <c r="S138" s="23"/>
      <c r="T138" s="23"/>
      <c r="U138" s="1"/>
      <c r="V138" s="37"/>
      <c r="W138" s="1"/>
      <c r="X138" s="1"/>
      <c r="Y138" s="23"/>
      <c r="Z138" s="23"/>
      <c r="AA138" s="57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3"/>
      <c r="P139" s="23"/>
      <c r="Q139" s="23"/>
      <c r="R139" s="23"/>
      <c r="S139" s="23"/>
      <c r="T139" s="23"/>
      <c r="U139" s="1"/>
      <c r="V139" s="37"/>
      <c r="W139" s="1"/>
      <c r="X139" s="1"/>
      <c r="Y139" s="23"/>
      <c r="Z139" s="23"/>
      <c r="AA139" s="57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3"/>
      <c r="P140" s="23"/>
      <c r="Q140" s="23"/>
      <c r="R140" s="23"/>
      <c r="S140" s="23"/>
      <c r="T140" s="23"/>
      <c r="U140" s="1"/>
      <c r="V140" s="37"/>
      <c r="W140" s="1"/>
      <c r="X140" s="1"/>
      <c r="Y140" s="23"/>
      <c r="Z140" s="23"/>
      <c r="AA140" s="57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3"/>
      <c r="P141" s="23"/>
      <c r="Q141" s="23"/>
      <c r="R141" s="23"/>
      <c r="S141" s="23"/>
      <c r="T141" s="23"/>
      <c r="U141" s="1"/>
      <c r="V141" s="37"/>
      <c r="W141" s="1"/>
      <c r="X141" s="1"/>
      <c r="Y141" s="23"/>
      <c r="Z141" s="23"/>
      <c r="AA141" s="57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3"/>
      <c r="P142" s="23"/>
      <c r="Q142" s="23"/>
      <c r="R142" s="23"/>
      <c r="S142" s="23"/>
      <c r="T142" s="23"/>
      <c r="U142" s="1"/>
      <c r="V142" s="37"/>
      <c r="W142" s="1"/>
      <c r="X142" s="1"/>
      <c r="Y142" s="23"/>
      <c r="Z142" s="23"/>
      <c r="AA142" s="57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3"/>
      <c r="P143" s="23"/>
      <c r="Q143" s="23"/>
      <c r="R143" s="23"/>
      <c r="S143" s="23"/>
      <c r="T143" s="23"/>
      <c r="U143" s="1"/>
      <c r="V143" s="37"/>
      <c r="W143" s="1"/>
      <c r="X143" s="1"/>
      <c r="Y143" s="23"/>
      <c r="Z143" s="23"/>
      <c r="AA143" s="57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3"/>
      <c r="P144" s="23"/>
      <c r="Q144" s="23"/>
      <c r="R144" s="23"/>
      <c r="S144" s="23"/>
      <c r="T144" s="23"/>
      <c r="U144" s="1"/>
      <c r="V144" s="37"/>
      <c r="W144" s="1"/>
      <c r="X144" s="1"/>
      <c r="Y144" s="23"/>
      <c r="Z144" s="23"/>
      <c r="AA144" s="57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3"/>
      <c r="P145" s="23"/>
      <c r="Q145" s="23"/>
      <c r="R145" s="23"/>
      <c r="S145" s="23"/>
      <c r="T145" s="23"/>
      <c r="U145" s="1"/>
      <c r="V145" s="37"/>
      <c r="W145" s="1"/>
      <c r="X145" s="1"/>
      <c r="Y145" s="23"/>
      <c r="Z145" s="23"/>
      <c r="AA145" s="57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3"/>
      <c r="P146" s="23"/>
      <c r="Q146" s="23"/>
      <c r="R146" s="23"/>
      <c r="S146" s="23"/>
      <c r="T146" s="23"/>
      <c r="U146" s="1"/>
      <c r="V146" s="37"/>
      <c r="W146" s="1"/>
      <c r="X146" s="1"/>
      <c r="Y146" s="23"/>
      <c r="Z146" s="23"/>
      <c r="AA146" s="57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3"/>
      <c r="P147" s="23"/>
      <c r="Q147" s="23"/>
      <c r="R147" s="23"/>
      <c r="S147" s="23"/>
      <c r="T147" s="23"/>
      <c r="U147" s="1"/>
      <c r="V147" s="37"/>
      <c r="W147" s="1"/>
      <c r="X147" s="1"/>
      <c r="Y147" s="23"/>
      <c r="Z147" s="23"/>
      <c r="AA147" s="57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3"/>
      <c r="P148" s="23"/>
      <c r="Q148" s="23"/>
      <c r="R148" s="23"/>
      <c r="S148" s="23"/>
      <c r="T148" s="23"/>
      <c r="U148" s="1"/>
      <c r="V148" s="37"/>
      <c r="W148" s="1"/>
      <c r="X148" s="1"/>
      <c r="Y148" s="23"/>
      <c r="Z148" s="23"/>
      <c r="AA148" s="57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3"/>
      <c r="P149" s="23"/>
      <c r="Q149" s="23"/>
      <c r="R149" s="23"/>
      <c r="S149" s="23"/>
      <c r="T149" s="23"/>
      <c r="U149" s="1"/>
      <c r="V149" s="37"/>
      <c r="W149" s="1"/>
      <c r="X149" s="1"/>
      <c r="Y149" s="23"/>
      <c r="Z149" s="23"/>
      <c r="AA149" s="57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3"/>
      <c r="P150" s="23"/>
      <c r="Q150" s="23"/>
      <c r="R150" s="23"/>
      <c r="S150" s="23"/>
      <c r="T150" s="23"/>
      <c r="U150" s="1"/>
      <c r="V150" s="37"/>
      <c r="W150" s="1"/>
      <c r="X150" s="1"/>
      <c r="Y150" s="23"/>
      <c r="Z150" s="23"/>
      <c r="AA150" s="57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3"/>
      <c r="P151" s="23"/>
      <c r="Q151" s="23"/>
      <c r="R151" s="23"/>
      <c r="S151" s="23"/>
      <c r="T151" s="23"/>
      <c r="U151" s="1"/>
      <c r="V151" s="37"/>
      <c r="W151" s="1"/>
      <c r="X151" s="1"/>
      <c r="Y151" s="23"/>
      <c r="Z151" s="23"/>
      <c r="AA151" s="57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3"/>
      <c r="P152" s="23"/>
      <c r="Q152" s="23"/>
      <c r="R152" s="23"/>
      <c r="S152" s="23"/>
      <c r="T152" s="23"/>
      <c r="U152" s="1"/>
      <c r="V152" s="37"/>
      <c r="W152" s="1"/>
      <c r="X152" s="1"/>
      <c r="Y152" s="23"/>
      <c r="Z152" s="23"/>
      <c r="AA152" s="57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3"/>
      <c r="P153" s="23"/>
      <c r="Q153" s="23"/>
      <c r="R153" s="23"/>
      <c r="S153" s="23"/>
      <c r="T153" s="23"/>
      <c r="U153" s="1"/>
      <c r="V153" s="37"/>
      <c r="W153" s="1"/>
      <c r="X153" s="1"/>
      <c r="Y153" s="23"/>
      <c r="Z153" s="23"/>
      <c r="AA153" s="57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3"/>
      <c r="P154" s="23"/>
      <c r="Q154" s="23"/>
      <c r="R154" s="23"/>
      <c r="S154" s="23"/>
      <c r="T154" s="23"/>
      <c r="U154" s="1"/>
      <c r="V154" s="37"/>
      <c r="W154" s="1"/>
      <c r="X154" s="1"/>
      <c r="Y154" s="23"/>
      <c r="Z154" s="23"/>
      <c r="AA154" s="57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3"/>
      <c r="P155" s="23"/>
      <c r="Q155" s="23"/>
      <c r="R155" s="23"/>
      <c r="S155" s="23"/>
      <c r="T155" s="23"/>
      <c r="U155" s="1"/>
      <c r="V155" s="37"/>
      <c r="W155" s="1"/>
      <c r="X155" s="1"/>
      <c r="Y155" s="23"/>
      <c r="Z155" s="23"/>
      <c r="AA155" s="57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3"/>
      <c r="P156" s="23"/>
      <c r="Q156" s="23"/>
      <c r="R156" s="23"/>
      <c r="S156" s="23"/>
      <c r="T156" s="23"/>
      <c r="U156" s="1"/>
      <c r="V156" s="37"/>
      <c r="W156" s="1"/>
      <c r="X156" s="1"/>
      <c r="Y156" s="23"/>
      <c r="Z156" s="23"/>
      <c r="AA156" s="57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3"/>
      <c r="P157" s="23"/>
      <c r="Q157" s="23"/>
      <c r="R157" s="23"/>
      <c r="S157" s="23"/>
      <c r="T157" s="23"/>
      <c r="U157" s="1"/>
      <c r="V157" s="37"/>
      <c r="W157" s="1"/>
      <c r="X157" s="1"/>
      <c r="Y157" s="23"/>
      <c r="Z157" s="23"/>
      <c r="AA157" s="57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3"/>
      <c r="P158" s="23"/>
      <c r="Q158" s="23"/>
      <c r="R158" s="23"/>
      <c r="S158" s="23"/>
      <c r="T158" s="23"/>
      <c r="U158" s="1"/>
      <c r="V158" s="37"/>
      <c r="W158" s="1"/>
      <c r="X158" s="1"/>
      <c r="Y158" s="23"/>
      <c r="Z158" s="23"/>
      <c r="AA158" s="57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3"/>
      <c r="P159" s="23"/>
      <c r="Q159" s="23"/>
      <c r="R159" s="23"/>
      <c r="S159" s="23"/>
      <c r="T159" s="23"/>
      <c r="U159" s="1"/>
      <c r="V159" s="37"/>
      <c r="W159" s="1"/>
      <c r="X159" s="1"/>
      <c r="Y159" s="23"/>
      <c r="Z159" s="23"/>
      <c r="AA159" s="57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3"/>
      <c r="P160" s="23"/>
      <c r="Q160" s="23"/>
      <c r="R160" s="23"/>
      <c r="S160" s="23"/>
      <c r="T160" s="23"/>
      <c r="U160" s="1"/>
      <c r="V160" s="37"/>
      <c r="W160" s="1"/>
      <c r="X160" s="1"/>
      <c r="Y160" s="23"/>
      <c r="Z160" s="23"/>
      <c r="AA160" s="57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3"/>
      <c r="P161" s="23"/>
      <c r="Q161" s="23"/>
      <c r="R161" s="23"/>
      <c r="S161" s="23"/>
      <c r="T161" s="23"/>
      <c r="U161" s="1"/>
      <c r="V161" s="37"/>
      <c r="W161" s="1"/>
      <c r="X161" s="1"/>
      <c r="Y161" s="23"/>
      <c r="Z161" s="23"/>
      <c r="AA161" s="57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3"/>
      <c r="P162" s="23"/>
      <c r="Q162" s="23"/>
      <c r="R162" s="23"/>
      <c r="S162" s="23"/>
      <c r="T162" s="23"/>
      <c r="U162" s="1"/>
      <c r="V162" s="37"/>
      <c r="W162" s="1"/>
      <c r="X162" s="1"/>
      <c r="Y162" s="23"/>
      <c r="Z162" s="23"/>
      <c r="AA162" s="57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3"/>
      <c r="P163" s="23"/>
      <c r="Q163" s="23"/>
      <c r="R163" s="23"/>
      <c r="S163" s="23"/>
      <c r="T163" s="23"/>
      <c r="U163" s="1"/>
      <c r="V163" s="37"/>
      <c r="W163" s="1"/>
      <c r="X163" s="1"/>
      <c r="Y163" s="23"/>
      <c r="Z163" s="23"/>
      <c r="AA163" s="57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3"/>
      <c r="P164" s="23"/>
      <c r="Q164" s="23"/>
      <c r="R164" s="23"/>
      <c r="S164" s="23"/>
      <c r="T164" s="23"/>
      <c r="U164" s="1"/>
      <c r="V164" s="37"/>
      <c r="W164" s="1"/>
      <c r="X164" s="1"/>
      <c r="Y164" s="23"/>
      <c r="Z164" s="23"/>
      <c r="AA164" s="57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3"/>
      <c r="P165" s="23"/>
      <c r="Q165" s="23"/>
      <c r="R165" s="23"/>
      <c r="S165" s="23"/>
      <c r="T165" s="23"/>
      <c r="U165" s="1"/>
      <c r="V165" s="37"/>
      <c r="W165" s="1"/>
      <c r="X165" s="1"/>
      <c r="Y165" s="23"/>
      <c r="Z165" s="23"/>
      <c r="AA165" s="57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3"/>
      <c r="P166" s="23"/>
      <c r="Q166" s="23"/>
      <c r="R166" s="23"/>
      <c r="S166" s="23"/>
      <c r="T166" s="23"/>
      <c r="U166" s="1"/>
      <c r="V166" s="37"/>
      <c r="W166" s="1"/>
      <c r="X166" s="1"/>
      <c r="Y166" s="23"/>
      <c r="Z166" s="23"/>
      <c r="AA166" s="57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3"/>
      <c r="P167" s="23"/>
      <c r="Q167" s="23"/>
      <c r="R167" s="23"/>
      <c r="S167" s="23"/>
      <c r="T167" s="23"/>
      <c r="U167" s="1"/>
      <c r="V167" s="37"/>
      <c r="W167" s="1"/>
      <c r="X167" s="1"/>
      <c r="Y167" s="23"/>
      <c r="Z167" s="23"/>
      <c r="AA167" s="57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3"/>
      <c r="P168" s="23"/>
      <c r="Q168" s="23"/>
      <c r="R168" s="23"/>
      <c r="S168" s="23"/>
      <c r="T168" s="23"/>
      <c r="U168" s="1"/>
      <c r="V168" s="37"/>
      <c r="W168" s="1"/>
      <c r="X168" s="1"/>
      <c r="Y168" s="23"/>
      <c r="Z168" s="23"/>
      <c r="AA168" s="57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3"/>
      <c r="P169" s="23"/>
      <c r="Q169" s="23"/>
      <c r="R169" s="23"/>
      <c r="S169" s="23"/>
      <c r="T169" s="23"/>
      <c r="U169" s="1"/>
      <c r="V169" s="37"/>
      <c r="W169" s="1"/>
      <c r="X169" s="1"/>
      <c r="Y169" s="23"/>
      <c r="Z169" s="23"/>
      <c r="AA169" s="57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3"/>
      <c r="P170" s="23"/>
      <c r="Q170" s="23"/>
      <c r="R170" s="23"/>
      <c r="S170" s="23"/>
      <c r="T170" s="23"/>
      <c r="U170" s="1"/>
      <c r="V170" s="37"/>
      <c r="W170" s="1"/>
      <c r="X170" s="1"/>
      <c r="Y170" s="23"/>
      <c r="Z170" s="23"/>
      <c r="AA170" s="57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3"/>
      <c r="P171" s="23"/>
      <c r="Q171" s="23"/>
      <c r="R171" s="23"/>
      <c r="S171" s="23"/>
      <c r="T171" s="23"/>
      <c r="U171" s="1"/>
      <c r="V171" s="37"/>
      <c r="W171" s="1"/>
      <c r="X171" s="1"/>
      <c r="Y171" s="23"/>
      <c r="Z171" s="23"/>
      <c r="AA171" s="57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3"/>
      <c r="P172" s="23"/>
      <c r="Q172" s="23"/>
      <c r="R172" s="23"/>
      <c r="S172" s="23"/>
      <c r="T172" s="23"/>
      <c r="U172" s="1"/>
      <c r="V172" s="37"/>
      <c r="W172" s="1"/>
      <c r="X172" s="1"/>
      <c r="Y172" s="23"/>
      <c r="Z172" s="23"/>
      <c r="AA172" s="57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3"/>
      <c r="P173" s="23"/>
      <c r="Q173" s="23"/>
      <c r="R173" s="23"/>
      <c r="S173" s="23"/>
      <c r="T173" s="23"/>
      <c r="U173" s="1"/>
      <c r="V173" s="37"/>
      <c r="W173" s="1"/>
      <c r="X173" s="1"/>
      <c r="Y173" s="23"/>
      <c r="Z173" s="23"/>
      <c r="AA173" s="57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3"/>
      <c r="P174" s="23"/>
      <c r="Q174" s="23"/>
      <c r="R174" s="23"/>
      <c r="S174" s="23"/>
      <c r="T174" s="23"/>
      <c r="U174" s="1"/>
      <c r="V174" s="37"/>
      <c r="W174" s="1"/>
      <c r="X174" s="1"/>
      <c r="Y174" s="23"/>
      <c r="Z174" s="23"/>
      <c r="AA174" s="57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3"/>
      <c r="P175" s="23"/>
      <c r="Q175" s="23"/>
      <c r="R175" s="23"/>
      <c r="S175" s="23"/>
      <c r="T175" s="23"/>
      <c r="U175" s="1"/>
      <c r="V175" s="37"/>
      <c r="W175" s="1"/>
      <c r="X175" s="1"/>
      <c r="Y175" s="23"/>
      <c r="Z175" s="23"/>
      <c r="AA175" s="57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3"/>
      <c r="P176" s="23"/>
      <c r="Q176" s="23"/>
      <c r="R176" s="23"/>
      <c r="S176" s="23"/>
      <c r="T176" s="23"/>
      <c r="U176" s="1"/>
      <c r="V176" s="37"/>
      <c r="W176" s="1"/>
      <c r="X176" s="1"/>
      <c r="Y176" s="23"/>
      <c r="Z176" s="23"/>
      <c r="AA176" s="57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3"/>
      <c r="P177" s="23"/>
      <c r="Q177" s="23"/>
      <c r="R177" s="23"/>
      <c r="S177" s="23"/>
      <c r="T177" s="23"/>
      <c r="U177" s="1"/>
      <c r="V177" s="37"/>
      <c r="W177" s="1"/>
      <c r="X177" s="1"/>
      <c r="Y177" s="23"/>
      <c r="Z177" s="23"/>
      <c r="AA177" s="57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3"/>
      <c r="P178" s="23"/>
      <c r="Q178" s="23"/>
      <c r="R178" s="23"/>
      <c r="S178" s="23"/>
      <c r="T178" s="23"/>
      <c r="U178" s="1"/>
      <c r="V178" s="37"/>
      <c r="W178" s="1"/>
      <c r="X178" s="1"/>
      <c r="Y178" s="23"/>
      <c r="Z178" s="23"/>
      <c r="AA178" s="57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  <c r="AM178" s="8"/>
      <c r="AN178" s="8"/>
      <c r="AO178" s="8"/>
      <c r="AP178" s="8"/>
    </row>
  </sheetData>
  <sortState ref="B18:AJ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79" customWidth="1"/>
    <col min="2" max="2" width="29.7109375" style="83" customWidth="1"/>
    <col min="3" max="3" width="21.5703125" style="84" customWidth="1"/>
    <col min="4" max="4" width="10.5703125" style="85" customWidth="1"/>
    <col min="5" max="5" width="12.5703125" style="85" customWidth="1"/>
    <col min="6" max="6" width="0.7109375" style="36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19.7109375" style="85" customWidth="1"/>
    <col min="24" max="24" width="9.7109375" style="84" customWidth="1"/>
    <col min="25" max="30" width="9.140625" style="86"/>
  </cols>
  <sheetData>
    <row r="1" spans="1:32" ht="18.75" x14ac:dyDescent="0.3">
      <c r="A1" s="8"/>
      <c r="B1" s="66" t="s">
        <v>51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4"/>
      <c r="Y1" s="69"/>
      <c r="Z1" s="69"/>
      <c r="AA1" s="69"/>
      <c r="AB1" s="69"/>
      <c r="AC1" s="69"/>
      <c r="AD1" s="69"/>
    </row>
    <row r="2" spans="1:32" x14ac:dyDescent="0.25">
      <c r="A2" s="8"/>
      <c r="B2" s="87" t="s">
        <v>78</v>
      </c>
      <c r="C2" s="88" t="s">
        <v>43</v>
      </c>
      <c r="D2" s="70"/>
      <c r="E2" s="7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41"/>
      <c r="Y2" s="69"/>
      <c r="Z2" s="69"/>
      <c r="AA2" s="69"/>
      <c r="AB2" s="69"/>
      <c r="AC2" s="69"/>
      <c r="AD2" s="69"/>
    </row>
    <row r="3" spans="1:32" x14ac:dyDescent="0.25">
      <c r="A3" s="8"/>
      <c r="B3" s="72" t="s">
        <v>81</v>
      </c>
      <c r="C3" s="22" t="s">
        <v>82</v>
      </c>
      <c r="D3" s="73" t="s">
        <v>54</v>
      </c>
      <c r="E3" s="74" t="s">
        <v>1</v>
      </c>
      <c r="F3" s="102"/>
      <c r="G3" s="75" t="s">
        <v>55</v>
      </c>
      <c r="H3" s="76" t="s">
        <v>56</v>
      </c>
      <c r="I3" s="76" t="s">
        <v>34</v>
      </c>
      <c r="J3" s="17" t="s">
        <v>57</v>
      </c>
      <c r="K3" s="77" t="s">
        <v>58</v>
      </c>
      <c r="L3" s="77" t="s">
        <v>59</v>
      </c>
      <c r="M3" s="75" t="s">
        <v>60</v>
      </c>
      <c r="N3" s="75" t="s">
        <v>33</v>
      </c>
      <c r="O3" s="76" t="s">
        <v>61</v>
      </c>
      <c r="P3" s="75" t="s">
        <v>56</v>
      </c>
      <c r="Q3" s="75" t="s">
        <v>3</v>
      </c>
      <c r="R3" s="75">
        <v>1</v>
      </c>
      <c r="S3" s="75">
        <v>2</v>
      </c>
      <c r="T3" s="75">
        <v>3</v>
      </c>
      <c r="U3" s="75" t="s">
        <v>62</v>
      </c>
      <c r="V3" s="17" t="s">
        <v>25</v>
      </c>
      <c r="W3" s="16" t="s">
        <v>63</v>
      </c>
      <c r="X3" s="16" t="s">
        <v>64</v>
      </c>
      <c r="Y3" s="69"/>
      <c r="Z3" s="69"/>
      <c r="AA3" s="69"/>
      <c r="AB3" s="69"/>
      <c r="AC3" s="69"/>
      <c r="AD3" s="69"/>
    </row>
    <row r="4" spans="1:32" x14ac:dyDescent="0.25">
      <c r="A4" s="78"/>
      <c r="B4" s="103" t="s">
        <v>84</v>
      </c>
      <c r="C4" s="109" t="s">
        <v>85</v>
      </c>
      <c r="D4" s="103" t="s">
        <v>65</v>
      </c>
      <c r="E4" s="131" t="s">
        <v>37</v>
      </c>
      <c r="F4" s="104"/>
      <c r="G4" s="105">
        <v>1</v>
      </c>
      <c r="H4" s="106"/>
      <c r="I4" s="106"/>
      <c r="J4" s="107" t="s">
        <v>67</v>
      </c>
      <c r="K4" s="107">
        <v>8</v>
      </c>
      <c r="L4" s="107"/>
      <c r="M4" s="107">
        <v>1</v>
      </c>
      <c r="N4" s="105"/>
      <c r="O4" s="105"/>
      <c r="P4" s="105"/>
      <c r="Q4" s="110" t="s">
        <v>86</v>
      </c>
      <c r="R4" s="110"/>
      <c r="S4" s="110" t="s">
        <v>87</v>
      </c>
      <c r="T4" s="110" t="s">
        <v>88</v>
      </c>
      <c r="U4" s="110"/>
      <c r="V4" s="108">
        <v>0.66700000000000004</v>
      </c>
      <c r="W4" s="109" t="s">
        <v>89</v>
      </c>
      <c r="X4" s="110" t="s">
        <v>90</v>
      </c>
      <c r="Y4" s="69"/>
      <c r="Z4" s="69"/>
      <c r="AA4" s="69"/>
      <c r="AB4" s="69"/>
      <c r="AC4" s="69"/>
      <c r="AD4" s="69"/>
    </row>
    <row r="5" spans="1:32" x14ac:dyDescent="0.25">
      <c r="A5" s="78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111"/>
      <c r="O5" s="111"/>
      <c r="P5" s="111"/>
      <c r="Q5" s="111"/>
      <c r="R5" s="111"/>
      <c r="S5" s="111"/>
      <c r="T5" s="111"/>
      <c r="U5" s="111"/>
      <c r="V5" s="96"/>
      <c r="W5" s="97"/>
      <c r="X5" s="101"/>
      <c r="Y5" s="69"/>
      <c r="Z5" s="69"/>
      <c r="AA5" s="69"/>
      <c r="AB5" s="69"/>
      <c r="AC5" s="69"/>
      <c r="AD5" s="69"/>
    </row>
    <row r="6" spans="1:32" x14ac:dyDescent="0.25">
      <c r="A6" s="112"/>
      <c r="B6" s="113" t="s">
        <v>83</v>
      </c>
      <c r="C6" s="114" t="s">
        <v>91</v>
      </c>
      <c r="D6" s="115"/>
      <c r="E6" s="115"/>
      <c r="F6" s="116"/>
      <c r="G6" s="114"/>
      <c r="H6" s="117"/>
      <c r="I6" s="115"/>
      <c r="J6" s="117"/>
      <c r="K6" s="118"/>
      <c r="L6" s="118"/>
      <c r="M6" s="118"/>
      <c r="N6" s="119"/>
      <c r="O6" s="120"/>
      <c r="P6" s="119"/>
      <c r="Q6" s="119"/>
      <c r="R6" s="120"/>
      <c r="S6" s="119"/>
      <c r="T6" s="119"/>
      <c r="U6" s="119"/>
      <c r="V6" s="118"/>
      <c r="W6" s="121"/>
      <c r="X6" s="122"/>
      <c r="Y6" s="69"/>
      <c r="Z6" s="81"/>
      <c r="AA6" s="81"/>
      <c r="AB6" s="81"/>
      <c r="AC6" s="69"/>
      <c r="AD6" s="69"/>
    </row>
    <row r="7" spans="1:32" x14ac:dyDescent="0.25">
      <c r="A7" s="78"/>
      <c r="B7" s="123"/>
      <c r="C7" s="124"/>
      <c r="D7" s="125"/>
      <c r="E7" s="126"/>
      <c r="F7" s="127"/>
      <c r="G7" s="124"/>
      <c r="H7" s="124"/>
      <c r="I7" s="124"/>
      <c r="J7" s="128"/>
      <c r="K7" s="128"/>
      <c r="L7" s="128"/>
      <c r="M7" s="124"/>
      <c r="N7" s="129"/>
      <c r="O7" s="129"/>
      <c r="P7" s="129"/>
      <c r="Q7" s="129"/>
      <c r="R7" s="129"/>
      <c r="S7" s="129"/>
      <c r="T7" s="129"/>
      <c r="U7" s="129"/>
      <c r="V7" s="124"/>
      <c r="W7" s="125"/>
      <c r="X7" s="130"/>
      <c r="Y7" s="69"/>
      <c r="Z7" s="69"/>
      <c r="AA7" s="69"/>
      <c r="AB7" s="69"/>
      <c r="AC7" s="69"/>
      <c r="AD7" s="69"/>
    </row>
    <row r="8" spans="1:32" x14ac:dyDescent="0.25">
      <c r="A8" s="8"/>
      <c r="B8" s="72" t="s">
        <v>52</v>
      </c>
      <c r="C8" s="22" t="s">
        <v>53</v>
      </c>
      <c r="D8" s="73" t="s">
        <v>54</v>
      </c>
      <c r="E8" s="74" t="s">
        <v>1</v>
      </c>
      <c r="F8" s="23"/>
      <c r="G8" s="75" t="s">
        <v>55</v>
      </c>
      <c r="H8" s="76" t="s">
        <v>56</v>
      </c>
      <c r="I8" s="76" t="s">
        <v>34</v>
      </c>
      <c r="J8" s="17" t="s">
        <v>57</v>
      </c>
      <c r="K8" s="77" t="s">
        <v>58</v>
      </c>
      <c r="L8" s="77" t="s">
        <v>59</v>
      </c>
      <c r="M8" s="75" t="s">
        <v>60</v>
      </c>
      <c r="N8" s="75" t="s">
        <v>33</v>
      </c>
      <c r="O8" s="76" t="s">
        <v>61</v>
      </c>
      <c r="P8" s="75" t="s">
        <v>56</v>
      </c>
      <c r="Q8" s="75" t="s">
        <v>3</v>
      </c>
      <c r="R8" s="75">
        <v>1</v>
      </c>
      <c r="S8" s="75">
        <v>2</v>
      </c>
      <c r="T8" s="75">
        <v>3</v>
      </c>
      <c r="U8" s="75" t="s">
        <v>62</v>
      </c>
      <c r="V8" s="17" t="s">
        <v>25</v>
      </c>
      <c r="W8" s="16" t="s">
        <v>63</v>
      </c>
      <c r="X8" s="16" t="s">
        <v>64</v>
      </c>
      <c r="Y8" s="69"/>
      <c r="Z8" s="69"/>
      <c r="AA8" s="69"/>
      <c r="AB8" s="69"/>
      <c r="AC8" s="69"/>
      <c r="AD8" s="69"/>
    </row>
    <row r="9" spans="1:32" x14ac:dyDescent="0.25">
      <c r="A9" s="8"/>
      <c r="B9" s="89" t="s">
        <v>66</v>
      </c>
      <c r="C9" s="90" t="s">
        <v>73</v>
      </c>
      <c r="D9" s="89" t="s">
        <v>65</v>
      </c>
      <c r="E9" s="91" t="s">
        <v>37</v>
      </c>
      <c r="F9" s="28"/>
      <c r="G9" s="92">
        <v>1</v>
      </c>
      <c r="H9" s="92"/>
      <c r="I9" s="92"/>
      <c r="J9" s="92" t="s">
        <v>67</v>
      </c>
      <c r="K9" s="92">
        <v>8</v>
      </c>
      <c r="L9" s="92"/>
      <c r="M9" s="92">
        <v>1</v>
      </c>
      <c r="N9" s="92"/>
      <c r="O9" s="92">
        <v>1</v>
      </c>
      <c r="P9" s="92">
        <v>1</v>
      </c>
      <c r="Q9" s="93" t="s">
        <v>74</v>
      </c>
      <c r="R9" s="93" t="s">
        <v>75</v>
      </c>
      <c r="S9" s="93"/>
      <c r="T9" s="93" t="s">
        <v>76</v>
      </c>
      <c r="U9" s="93" t="s">
        <v>77</v>
      </c>
      <c r="V9" s="94">
        <v>0.625</v>
      </c>
      <c r="W9" s="89" t="s">
        <v>68</v>
      </c>
      <c r="X9" s="92" t="s">
        <v>69</v>
      </c>
      <c r="Y9" s="69"/>
      <c r="Z9" s="69"/>
      <c r="AA9" s="69"/>
      <c r="AB9" s="69"/>
      <c r="AC9" s="69"/>
      <c r="AD9" s="69"/>
    </row>
    <row r="10" spans="1:32" s="80" customFormat="1" ht="15" customHeight="1" x14ac:dyDescent="0.25">
      <c r="A10" s="78"/>
      <c r="B10" s="95"/>
      <c r="C10" s="96"/>
      <c r="D10" s="97"/>
      <c r="E10" s="98"/>
      <c r="F10" s="99"/>
      <c r="G10" s="96"/>
      <c r="H10" s="96"/>
      <c r="I10" s="96"/>
      <c r="J10" s="100"/>
      <c r="K10" s="100"/>
      <c r="L10" s="100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7"/>
      <c r="X10" s="101"/>
      <c r="Y10" s="23"/>
      <c r="Z10" s="23"/>
      <c r="AA10" s="23"/>
      <c r="AB10" s="23"/>
      <c r="AC10" s="23"/>
      <c r="AD10" s="23"/>
      <c r="AE10" s="23"/>
      <c r="AF10" s="23"/>
    </row>
    <row r="11" spans="1:32" x14ac:dyDescent="0.25">
      <c r="A11" s="78"/>
      <c r="B11" s="81"/>
      <c r="C11" s="1"/>
      <c r="D11" s="81"/>
      <c r="E11" s="82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69"/>
      <c r="Z11" s="69"/>
      <c r="AA11" s="69"/>
      <c r="AB11" s="69"/>
      <c r="AC11" s="69"/>
      <c r="AD11" s="69"/>
    </row>
    <row r="12" spans="1:32" x14ac:dyDescent="0.25">
      <c r="A12" s="78"/>
      <c r="B12" s="81"/>
      <c r="C12" s="1"/>
      <c r="D12" s="81"/>
      <c r="E12" s="82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69"/>
      <c r="Z12" s="69"/>
      <c r="AA12" s="69"/>
      <c r="AB12" s="69"/>
      <c r="AC12" s="69"/>
      <c r="AD12" s="69"/>
    </row>
    <row r="13" spans="1:32" x14ac:dyDescent="0.25">
      <c r="A13" s="78"/>
      <c r="B13" s="81"/>
      <c r="C13" s="1"/>
      <c r="D13" s="81"/>
      <c r="E13" s="82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69"/>
      <c r="Z13" s="69"/>
      <c r="AA13" s="69"/>
      <c r="AB13" s="69"/>
      <c r="AC13" s="69"/>
      <c r="AD13" s="69"/>
    </row>
    <row r="14" spans="1:32" x14ac:dyDescent="0.25">
      <c r="A14" s="78"/>
      <c r="B14" s="81"/>
      <c r="C14" s="1"/>
      <c r="D14" s="81"/>
      <c r="E14" s="82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69"/>
      <c r="Z14" s="69"/>
      <c r="AA14" s="69"/>
      <c r="AB14" s="69"/>
      <c r="AC14" s="69"/>
      <c r="AD14" s="69"/>
    </row>
    <row r="15" spans="1:32" x14ac:dyDescent="0.25">
      <c r="A15" s="78"/>
      <c r="B15" s="81"/>
      <c r="C15" s="1"/>
      <c r="D15" s="81"/>
      <c r="E15" s="82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69"/>
      <c r="Z15" s="69"/>
      <c r="AA15" s="69"/>
      <c r="AB15" s="69"/>
      <c r="AC15" s="69"/>
      <c r="AD15" s="69"/>
    </row>
    <row r="16" spans="1:32" x14ac:dyDescent="0.25">
      <c r="A16" s="78"/>
      <c r="B16" s="81"/>
      <c r="C16" s="1"/>
      <c r="D16" s="81"/>
      <c r="E16" s="82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69"/>
      <c r="Z16" s="69"/>
      <c r="AA16" s="69"/>
      <c r="AB16" s="69"/>
      <c r="AC16" s="69"/>
      <c r="AD16" s="69"/>
    </row>
    <row r="17" spans="1:30" x14ac:dyDescent="0.25">
      <c r="A17" s="78"/>
      <c r="B17" s="81"/>
      <c r="C17" s="1"/>
      <c r="D17" s="81"/>
      <c r="E17" s="82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69"/>
      <c r="Z17" s="69"/>
      <c r="AA17" s="69"/>
      <c r="AB17" s="69"/>
      <c r="AC17" s="69"/>
      <c r="AD17" s="69"/>
    </row>
    <row r="18" spans="1:30" x14ac:dyDescent="0.25">
      <c r="A18" s="78"/>
      <c r="B18" s="81"/>
      <c r="C18" s="1"/>
      <c r="D18" s="81"/>
      <c r="E18" s="82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69"/>
      <c r="Z18" s="69"/>
      <c r="AA18" s="69"/>
      <c r="AB18" s="69"/>
      <c r="AC18" s="69"/>
      <c r="AD18" s="69"/>
    </row>
    <row r="19" spans="1:30" x14ac:dyDescent="0.25">
      <c r="A19" s="78"/>
      <c r="B19" s="81"/>
      <c r="C19" s="1"/>
      <c r="D19" s="81"/>
      <c r="E19" s="82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69"/>
      <c r="Z19" s="69"/>
      <c r="AA19" s="69"/>
      <c r="AB19" s="69"/>
      <c r="AC19" s="69"/>
      <c r="AD19" s="69"/>
    </row>
    <row r="20" spans="1:30" x14ac:dyDescent="0.25">
      <c r="A20" s="78"/>
      <c r="B20" s="81"/>
      <c r="C20" s="1"/>
      <c r="D20" s="81"/>
      <c r="E20" s="82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69"/>
      <c r="Z20" s="69"/>
      <c r="AA20" s="69"/>
      <c r="AB20" s="69"/>
      <c r="AC20" s="69"/>
      <c r="AD20" s="69"/>
    </row>
    <row r="21" spans="1:30" x14ac:dyDescent="0.25">
      <c r="A21" s="78"/>
      <c r="B21" s="81"/>
      <c r="C21" s="1"/>
      <c r="D21" s="81"/>
      <c r="E21" s="82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69"/>
      <c r="Z21" s="69"/>
      <c r="AA21" s="69"/>
      <c r="AB21" s="69"/>
      <c r="AC21" s="69"/>
      <c r="AD21" s="69"/>
    </row>
    <row r="22" spans="1:30" x14ac:dyDescent="0.25">
      <c r="A22" s="78"/>
      <c r="B22" s="81"/>
      <c r="C22" s="1"/>
      <c r="D22" s="81"/>
      <c r="E22" s="82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69"/>
      <c r="Z22" s="69"/>
      <c r="AA22" s="69"/>
      <c r="AB22" s="69"/>
      <c r="AC22" s="69"/>
      <c r="AD22" s="69"/>
    </row>
    <row r="23" spans="1:30" x14ac:dyDescent="0.25">
      <c r="A23" s="78"/>
      <c r="B23" s="81"/>
      <c r="C23" s="1"/>
      <c r="D23" s="81"/>
      <c r="E23" s="82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69"/>
      <c r="Z23" s="69"/>
      <c r="AA23" s="69"/>
      <c r="AB23" s="69"/>
      <c r="AC23" s="69"/>
      <c r="AD23" s="69"/>
    </row>
    <row r="24" spans="1:30" x14ac:dyDescent="0.25">
      <c r="A24" s="78"/>
      <c r="B24" s="81"/>
      <c r="C24" s="1"/>
      <c r="D24" s="81"/>
      <c r="E24" s="82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69"/>
      <c r="Z24" s="69"/>
      <c r="AA24" s="69"/>
      <c r="AB24" s="69"/>
      <c r="AC24" s="69"/>
      <c r="AD24" s="69"/>
    </row>
    <row r="25" spans="1:30" x14ac:dyDescent="0.25">
      <c r="A25" s="78"/>
      <c r="B25" s="81"/>
      <c r="C25" s="1"/>
      <c r="D25" s="81"/>
      <c r="E25" s="82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69"/>
      <c r="Z25" s="69"/>
      <c r="AA25" s="69"/>
      <c r="AB25" s="69"/>
      <c r="AC25" s="69"/>
      <c r="AD25" s="69"/>
    </row>
    <row r="26" spans="1:30" x14ac:dyDescent="0.25">
      <c r="A26" s="78"/>
      <c r="B26" s="81"/>
      <c r="C26" s="1"/>
      <c r="D26" s="81"/>
      <c r="E26" s="82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69"/>
      <c r="Z26" s="69"/>
      <c r="AA26" s="69"/>
      <c r="AB26" s="69"/>
      <c r="AC26" s="69"/>
      <c r="AD26" s="69"/>
    </row>
    <row r="27" spans="1:30" x14ac:dyDescent="0.25">
      <c r="A27" s="78"/>
      <c r="B27" s="81"/>
      <c r="C27" s="1"/>
      <c r="D27" s="81"/>
      <c r="E27" s="82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69"/>
      <c r="Z27" s="69"/>
      <c r="AA27" s="69"/>
      <c r="AB27" s="69"/>
      <c r="AC27" s="69"/>
      <c r="AD27" s="69"/>
    </row>
    <row r="28" spans="1:30" x14ac:dyDescent="0.25">
      <c r="A28" s="78"/>
      <c r="B28" s="81"/>
      <c r="C28" s="1"/>
      <c r="D28" s="81"/>
      <c r="E28" s="82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69"/>
      <c r="Z28" s="69"/>
      <c r="AA28" s="69"/>
      <c r="AB28" s="69"/>
      <c r="AC28" s="69"/>
      <c r="AD28" s="69"/>
    </row>
    <row r="29" spans="1:30" x14ac:dyDescent="0.25">
      <c r="A29" s="78"/>
      <c r="B29" s="81"/>
      <c r="C29" s="1"/>
      <c r="D29" s="81"/>
      <c r="E29" s="82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69"/>
      <c r="Z29" s="69"/>
      <c r="AA29" s="69"/>
      <c r="AB29" s="69"/>
      <c r="AC29" s="69"/>
      <c r="AD29" s="69"/>
    </row>
    <row r="30" spans="1:30" x14ac:dyDescent="0.25">
      <c r="A30" s="78"/>
      <c r="B30" s="81"/>
      <c r="C30" s="1"/>
      <c r="D30" s="81"/>
      <c r="E30" s="82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69"/>
      <c r="Z30" s="69"/>
      <c r="AA30" s="69"/>
      <c r="AB30" s="69"/>
      <c r="AC30" s="69"/>
      <c r="AD30" s="69"/>
    </row>
    <row r="31" spans="1:30" x14ac:dyDescent="0.25">
      <c r="A31" s="78"/>
      <c r="B31" s="81"/>
      <c r="C31" s="1"/>
      <c r="D31" s="81"/>
      <c r="E31" s="82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69"/>
      <c r="Z31" s="69"/>
      <c r="AA31" s="69"/>
      <c r="AB31" s="69"/>
      <c r="AC31" s="69"/>
      <c r="AD31" s="69"/>
    </row>
    <row r="32" spans="1:30" x14ac:dyDescent="0.25">
      <c r="A32" s="78"/>
      <c r="B32" s="81"/>
      <c r="C32" s="1"/>
      <c r="D32" s="81"/>
      <c r="E32" s="82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69"/>
      <c r="Z32" s="69"/>
      <c r="AA32" s="69"/>
      <c r="AB32" s="69"/>
      <c r="AC32" s="69"/>
      <c r="AD32" s="69"/>
    </row>
    <row r="33" spans="1:30" x14ac:dyDescent="0.25">
      <c r="A33" s="78"/>
      <c r="B33" s="81"/>
      <c r="C33" s="1"/>
      <c r="D33" s="81"/>
      <c r="E33" s="82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69"/>
      <c r="Z33" s="69"/>
      <c r="AA33" s="69"/>
      <c r="AB33" s="69"/>
      <c r="AC33" s="69"/>
      <c r="AD33" s="69"/>
    </row>
    <row r="34" spans="1:30" x14ac:dyDescent="0.25">
      <c r="A34" s="78"/>
      <c r="B34" s="81"/>
      <c r="C34" s="1"/>
      <c r="D34" s="81"/>
      <c r="E34" s="82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69"/>
      <c r="Z34" s="69"/>
      <c r="AA34" s="69"/>
      <c r="AB34" s="69"/>
      <c r="AC34" s="69"/>
      <c r="AD34" s="69"/>
    </row>
    <row r="35" spans="1:30" x14ac:dyDescent="0.25">
      <c r="A35" s="78"/>
      <c r="B35" s="81"/>
      <c r="C35" s="1"/>
      <c r="D35" s="81"/>
      <c r="E35" s="82"/>
      <c r="G35" s="1"/>
      <c r="H35" s="37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69"/>
      <c r="Z35" s="69"/>
      <c r="AA35" s="69"/>
      <c r="AB35" s="69"/>
      <c r="AC35" s="69"/>
      <c r="AD35" s="69"/>
    </row>
    <row r="36" spans="1:30" x14ac:dyDescent="0.25">
      <c r="A36" s="78"/>
      <c r="B36" s="81"/>
      <c r="C36" s="1"/>
      <c r="D36" s="81"/>
      <c r="E36" s="82"/>
      <c r="G36" s="1"/>
      <c r="H36" s="37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69"/>
      <c r="Z36" s="69"/>
      <c r="AA36" s="69"/>
      <c r="AB36" s="69"/>
      <c r="AC36" s="69"/>
      <c r="AD36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2020-09-21T20:30:29Z</dcterms:modified>
</cp:coreProperties>
</file>